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65" activeTab="2"/>
  </bookViews>
  <sheets>
    <sheet name="aastock open price" sheetId="1" r:id="rId1"/>
    <sheet name="aastock closing price" sheetId="2" r:id="rId2"/>
    <sheet name="H-share" sheetId="3" r:id="rId3"/>
  </sheets>
  <definedNames>
    <definedName name="_xlnm.Print_Titles" localSheetId="2">'H-share'!$1:$5</definedName>
  </definedNames>
  <calcPr fullCalcOnLoad="1"/>
</workbook>
</file>

<file path=xl/sharedStrings.xml><?xml version="1.0" encoding="utf-8"?>
<sst xmlns="http://schemas.openxmlformats.org/spreadsheetml/2006/main" count="303" uniqueCount="151">
  <si>
    <t>股份</t>
  </si>
  <si>
    <t>Code</t>
  </si>
  <si>
    <t>Stock</t>
  </si>
  <si>
    <t>股份代號</t>
  </si>
  <si>
    <t>Effective Date:</t>
  </si>
  <si>
    <t>Shanghai Pechem</t>
  </si>
  <si>
    <t>上海石油化工</t>
  </si>
  <si>
    <t>Sinopec Corp</t>
  </si>
  <si>
    <t>中國石油化工</t>
  </si>
  <si>
    <t>Zhejiangexpress</t>
  </si>
  <si>
    <t>浙江滬杭甬</t>
  </si>
  <si>
    <t>China Telecom</t>
  </si>
  <si>
    <t>中國電信</t>
  </si>
  <si>
    <t>PetroChina</t>
  </si>
  <si>
    <t>中國石油</t>
  </si>
  <si>
    <t>Huaneng Power</t>
  </si>
  <si>
    <t>華能國際電力</t>
  </si>
  <si>
    <t>Datang Power</t>
  </si>
  <si>
    <t>大唐發電</t>
  </si>
  <si>
    <t>Yanzhou Coal</t>
  </si>
  <si>
    <t>兗州煤業</t>
  </si>
  <si>
    <t>中國平安</t>
  </si>
  <si>
    <t>CHALCO</t>
  </si>
  <si>
    <t>中國鋁業</t>
  </si>
  <si>
    <t>China Life</t>
  </si>
  <si>
    <t>中國人壽</t>
  </si>
  <si>
    <t>China Ship Dev</t>
  </si>
  <si>
    <t>中海發展</t>
  </si>
  <si>
    <r>
      <t>FAF</t>
    </r>
    <r>
      <rPr>
        <b/>
        <vertAlign val="superscript"/>
        <sz val="10"/>
        <color indexed="9"/>
        <rFont val="Arial"/>
        <family val="2"/>
      </rPr>
      <t>1</t>
    </r>
  </si>
  <si>
    <r>
      <t>Cap Factor</t>
    </r>
    <r>
      <rPr>
        <b/>
        <vertAlign val="superscript"/>
        <sz val="10"/>
        <color indexed="9"/>
        <rFont val="Arial"/>
        <family val="2"/>
      </rPr>
      <t>2</t>
    </r>
  </si>
  <si>
    <r>
      <t>流通量調整系數</t>
    </r>
    <r>
      <rPr>
        <b/>
        <vertAlign val="superscript"/>
        <sz val="10"/>
        <color indexed="9"/>
        <rFont val="Arial"/>
        <family val="2"/>
      </rPr>
      <t>1</t>
    </r>
  </si>
  <si>
    <r>
      <t>比重上限系數</t>
    </r>
    <r>
      <rPr>
        <b/>
        <vertAlign val="superscript"/>
        <sz val="10"/>
        <color indexed="9"/>
        <rFont val="Arial"/>
        <family val="2"/>
      </rPr>
      <t>2</t>
    </r>
  </si>
  <si>
    <r>
      <t>生效日期</t>
    </r>
    <r>
      <rPr>
        <b/>
        <sz val="10"/>
        <rFont val="Arial"/>
        <family val="2"/>
      </rPr>
      <t>:</t>
    </r>
  </si>
  <si>
    <t>Constituents of Hang Seng China Enterprises Index</t>
  </si>
  <si>
    <t>恒生中國企業指數之成份股</t>
  </si>
  <si>
    <r>
      <t>Total Number of Constituent Companies</t>
    </r>
    <r>
      <rPr>
        <b/>
        <sz val="10"/>
        <rFont val="Arial"/>
        <family val="2"/>
      </rPr>
      <t>:</t>
    </r>
  </si>
  <si>
    <r>
      <t>成份股公司數目</t>
    </r>
    <r>
      <rPr>
        <b/>
        <sz val="10"/>
        <rFont val="Arial"/>
        <family val="2"/>
      </rPr>
      <t>:</t>
    </r>
  </si>
  <si>
    <t>Tsingtao Brew</t>
  </si>
  <si>
    <t>青島啤酒</t>
  </si>
  <si>
    <t>Jiangsu Express</t>
  </si>
  <si>
    <t>江蘇寧滬高速公路</t>
  </si>
  <si>
    <t>Maanshan Iron</t>
  </si>
  <si>
    <t>馬鞍山鋼鐵</t>
  </si>
  <si>
    <t>Jiangxi Copper</t>
  </si>
  <si>
    <t>江西銅業</t>
  </si>
  <si>
    <t>Dongfeng Group</t>
  </si>
  <si>
    <t>東風集團</t>
  </si>
  <si>
    <t>Guangshen Rail</t>
  </si>
  <si>
    <t>廣深鐵路</t>
  </si>
  <si>
    <t>Sinotrans</t>
  </si>
  <si>
    <t>Beijing Airport</t>
  </si>
  <si>
    <t>北京首都機場</t>
  </si>
  <si>
    <t>Air China</t>
  </si>
  <si>
    <t>ZTE</t>
  </si>
  <si>
    <t>Anhui Conch</t>
  </si>
  <si>
    <t>安徽海螺水泥</t>
  </si>
  <si>
    <t>CCB</t>
  </si>
  <si>
    <t>建設銀行</t>
  </si>
  <si>
    <t>China Shenhua</t>
  </si>
  <si>
    <t>中國神華</t>
  </si>
  <si>
    <t>China COSCO</t>
  </si>
  <si>
    <t>中國遠洋</t>
  </si>
  <si>
    <t>PICC P&amp;C</t>
  </si>
  <si>
    <t>中國財險</t>
  </si>
  <si>
    <t>Weiqiao Textile</t>
  </si>
  <si>
    <t>魏橋紡織</t>
  </si>
  <si>
    <t>SH Electric</t>
  </si>
  <si>
    <t>上海電氣</t>
  </si>
  <si>
    <t>CSCL</t>
  </si>
  <si>
    <t>中海集運</t>
  </si>
  <si>
    <t>China Oilfield</t>
  </si>
  <si>
    <t>中海油田服務</t>
  </si>
  <si>
    <t>Zijin Mining</t>
  </si>
  <si>
    <t>紫金礦業</t>
  </si>
  <si>
    <t>Bankcomm</t>
  </si>
  <si>
    <t>交通銀行</t>
  </si>
  <si>
    <t>Ping An</t>
  </si>
  <si>
    <t>R&amp;F Properties</t>
  </si>
  <si>
    <t>富力地產</t>
  </si>
  <si>
    <t>Bank of China</t>
  </si>
  <si>
    <t>中國銀行</t>
  </si>
  <si>
    <t>Angang Steel</t>
  </si>
  <si>
    <t>鞍鋼股份</t>
  </si>
  <si>
    <t>China Comservice</t>
  </si>
  <si>
    <t>中國國航</t>
  </si>
  <si>
    <t>中國外運</t>
  </si>
  <si>
    <t xml:space="preserve">中興通訊  </t>
  </si>
  <si>
    <t>中國通信服務</t>
  </si>
  <si>
    <t>ICBC</t>
  </si>
  <si>
    <t>中國交通建設</t>
  </si>
  <si>
    <t>中煤能源</t>
  </si>
  <si>
    <t>China Comm Cons</t>
  </si>
  <si>
    <t>China Coal</t>
  </si>
  <si>
    <t>CM Bank</t>
  </si>
  <si>
    <r>
      <t>1</t>
    </r>
    <r>
      <rPr>
        <sz val="10"/>
        <rFont val="Arial"/>
        <family val="2"/>
      </rPr>
      <t xml:space="preserve"> Freefloat Adjusted Factor (FAF) is determined by the shareholding status as at 29 December 2006.</t>
    </r>
  </si>
  <si>
    <r>
      <t xml:space="preserve">   </t>
    </r>
    <r>
      <rPr>
        <sz val="10"/>
        <rFont val="細明體"/>
        <family val="3"/>
      </rPr>
      <t>流通量調整系數</t>
    </r>
    <r>
      <rPr>
        <sz val="10"/>
        <rFont val="Arial"/>
        <family val="2"/>
      </rPr>
      <t>(</t>
    </r>
    <r>
      <rPr>
        <sz val="10"/>
        <rFont val="細明體"/>
        <family val="3"/>
      </rPr>
      <t>流通系數</t>
    </r>
    <r>
      <rPr>
        <sz val="10"/>
        <rFont val="Arial"/>
        <family val="2"/>
      </rPr>
      <t>)</t>
    </r>
    <r>
      <rPr>
        <sz val="10"/>
        <rFont val="細明體"/>
        <family val="3"/>
      </rPr>
      <t>之計算以二零零六年十二月二十九日之股份持有狀況而定。</t>
    </r>
  </si>
  <si>
    <r>
      <t>2</t>
    </r>
    <r>
      <rPr>
        <sz val="10"/>
        <rFont val="Arial"/>
        <family val="2"/>
      </rPr>
      <t xml:space="preserve"> Cap Factor is determined by the MV weighting as at 9 March 2007. </t>
    </r>
  </si>
  <si>
    <r>
      <t xml:space="preserve">  </t>
    </r>
    <r>
      <rPr>
        <sz val="10"/>
        <rFont val="細明體"/>
        <family val="3"/>
      </rPr>
      <t>比重上限系數以二零零七年三月九日之市值比重計算。</t>
    </r>
  </si>
  <si>
    <t>工商銀行</t>
  </si>
  <si>
    <t>招商銀行</t>
  </si>
  <si>
    <t>code</t>
  </si>
  <si>
    <t>written issued</t>
  </si>
  <si>
    <t>share</t>
  </si>
  <si>
    <t>calculated issued</t>
  </si>
  <si>
    <t>Opening Price (HKD)</t>
  </si>
  <si>
    <t>aa stock</t>
  </si>
  <si>
    <t>Closing Price (HKD)</t>
  </si>
  <si>
    <t>青島啤酒股份</t>
  </si>
  <si>
    <t>新聞 | 股價 | 圖表 | 公司資料</t>
  </si>
  <si>
    <t>馬鞍山鋼鐵股份</t>
  </si>
  <si>
    <t>上海石油化工股份</t>
  </si>
  <si>
    <t>鞍鋼股份</t>
  </si>
  <si>
    <t>江西銅業股份</t>
  </si>
  <si>
    <t>中國石油化工股份</t>
  </si>
  <si>
    <t>東風集團股份</t>
  </si>
  <si>
    <t>廣深鐵路股份</t>
  </si>
  <si>
    <t>中國通信服務</t>
  </si>
  <si>
    <t>N/A</t>
  </si>
  <si>
    <t>中國外運</t>
  </si>
  <si>
    <t>北京首都機場股份</t>
  </si>
  <si>
    <t>中國國航</t>
  </si>
  <si>
    <t>中興通訊</t>
  </si>
  <si>
    <t>中國石油股份</t>
  </si>
  <si>
    <t>華能國際電力股份</t>
  </si>
  <si>
    <t>安徽海螺水泥股份</t>
  </si>
  <si>
    <t>中海發展股份</t>
  </si>
  <si>
    <t>兗州煤業股份</t>
  </si>
  <si>
    <t>工商銀行</t>
  </si>
  <si>
    <t>中國交通建設</t>
  </si>
  <si>
    <t>中煤能源</t>
  </si>
  <si>
    <t>招商銀行</t>
  </si>
  <si>
    <t>Aggregate Market Capitalisation (HKD) (Close)</t>
  </si>
  <si>
    <t>Liquid market capitalization (open)</t>
  </si>
  <si>
    <t>Liquid market capitalization (close)</t>
  </si>
  <si>
    <t>FAF</t>
  </si>
  <si>
    <t>CF</t>
  </si>
  <si>
    <t>Liquid share</t>
  </si>
  <si>
    <t>Aggregate Market Capitalisation (HKD) (Open) including FAF CF</t>
  </si>
  <si>
    <t>Aggregate Market Capitalisation (HKD) (Close) including FAF CF</t>
  </si>
  <si>
    <t>Aggregate Market Capitalisation (HKD) (Open)</t>
  </si>
  <si>
    <t>total</t>
  </si>
  <si>
    <t>no. of company</t>
  </si>
  <si>
    <t>change</t>
  </si>
  <si>
    <t>% change</t>
  </si>
  <si>
    <t>code</t>
  </si>
  <si>
    <t>testing price</t>
  </si>
  <si>
    <t>before testing</t>
  </si>
  <si>
    <t>after testing</t>
  </si>
  <si>
    <t>H-share Index</t>
  </si>
  <si>
    <t>testing H-share Index</t>
  </si>
  <si>
    <t>最後更新於: 2007-08-16 16:32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</si>
</sst>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&quot;HK$&quot;* #,##0.00_);_(&quot;HK$&quot;* \(#,##0.00\);_(&quot;HK$&quot;* &quot;-&quot;??_);_(@_)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$&quot;#,##0"/>
    <numFmt numFmtId="195" formatCode="&quot;$&quot;#,##0.0"/>
  </numFmts>
  <fonts count="23">
    <font>
      <sz val="12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細明體"/>
      <family val="3"/>
    </font>
    <font>
      <sz val="9"/>
      <name val="新細明體"/>
      <family val="1"/>
    </font>
    <font>
      <b/>
      <sz val="10"/>
      <name val="細明體"/>
      <family val="3"/>
    </font>
    <font>
      <b/>
      <sz val="10"/>
      <color indexed="9"/>
      <name val="Arial"/>
      <family val="2"/>
    </font>
    <font>
      <b/>
      <sz val="10"/>
      <color indexed="9"/>
      <name val="細明體"/>
      <family val="3"/>
    </font>
    <font>
      <sz val="10"/>
      <name val="細明體"/>
      <family val="3"/>
    </font>
    <font>
      <b/>
      <vertAlign val="superscript"/>
      <sz val="10"/>
      <color indexed="9"/>
      <name val="Arial"/>
      <family val="2"/>
    </font>
    <font>
      <vertAlign val="superscript"/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16" applyFont="1" applyAlignment="1">
      <alignment horizontal="left"/>
      <protection/>
    </xf>
    <xf numFmtId="0" fontId="1" fillId="0" borderId="0" xfId="16" applyFont="1" applyAlignment="1">
      <alignment horizontal="center"/>
      <protection/>
    </xf>
    <xf numFmtId="0" fontId="2" fillId="0" borderId="0" xfId="16" applyFont="1" applyAlignment="1">
      <alignment horizontal="right"/>
      <protection/>
    </xf>
    <xf numFmtId="0" fontId="2" fillId="0" borderId="0" xfId="16" applyFont="1" applyAlignment="1">
      <alignment/>
      <protection/>
    </xf>
    <xf numFmtId="0" fontId="5" fillId="0" borderId="0" xfId="16" applyFont="1" applyAlignment="1">
      <alignment horizontal="left"/>
      <protection/>
    </xf>
    <xf numFmtId="0" fontId="6" fillId="2" borderId="0" xfId="16" applyFont="1" applyFill="1" applyBorder="1" applyAlignment="1">
      <alignment/>
      <protection/>
    </xf>
    <xf numFmtId="0" fontId="6" fillId="2" borderId="0" xfId="16" applyFont="1" applyFill="1" applyBorder="1" applyAlignment="1">
      <alignment horizontal="right"/>
      <protection/>
    </xf>
    <xf numFmtId="0" fontId="6" fillId="0" borderId="0" xfId="16" applyFont="1" applyFill="1" applyBorder="1" applyAlignment="1">
      <alignment/>
      <protection/>
    </xf>
    <xf numFmtId="0" fontId="7" fillId="2" borderId="0" xfId="16" applyFont="1" applyFill="1" applyBorder="1" applyAlignment="1">
      <alignment/>
      <protection/>
    </xf>
    <xf numFmtId="0" fontId="7" fillId="2" borderId="0" xfId="16" applyFont="1" applyFill="1" applyBorder="1" applyAlignment="1">
      <alignment horizontal="right"/>
      <protection/>
    </xf>
    <xf numFmtId="0" fontId="2" fillId="0" borderId="0" xfId="16" applyFont="1" applyFill="1" applyBorder="1" applyAlignment="1">
      <alignment/>
      <protection/>
    </xf>
    <xf numFmtId="0" fontId="2" fillId="3" borderId="0" xfId="16" applyFont="1" applyFill="1" applyBorder="1" applyAlignment="1">
      <alignment/>
      <protection/>
    </xf>
    <xf numFmtId="0" fontId="2" fillId="0" borderId="0" xfId="16" applyFont="1" applyFill="1" applyAlignment="1">
      <alignment/>
      <protection/>
    </xf>
    <xf numFmtId="0" fontId="2" fillId="0" borderId="0" xfId="16" applyFont="1" applyFill="1" applyAlignment="1">
      <alignment horizontal="right"/>
      <protection/>
    </xf>
    <xf numFmtId="0" fontId="1" fillId="0" borderId="0" xfId="16" applyFont="1" applyFill="1" applyAlignment="1">
      <alignment/>
      <protection/>
    </xf>
    <xf numFmtId="0" fontId="1" fillId="0" borderId="0" xfId="16" applyFont="1" applyFill="1" applyAlignment="1">
      <alignment horizontal="left"/>
      <protection/>
    </xf>
    <xf numFmtId="0" fontId="6" fillId="2" borderId="0" xfId="16" applyFont="1" applyFill="1" applyBorder="1" applyAlignment="1">
      <alignment horizontal="left"/>
      <protection/>
    </xf>
    <xf numFmtId="0" fontId="7" fillId="2" borderId="0" xfId="16" applyFont="1" applyFill="1" applyBorder="1" applyAlignment="1">
      <alignment horizontal="left"/>
      <protection/>
    </xf>
    <xf numFmtId="0" fontId="2" fillId="0" borderId="0" xfId="16" applyFont="1" applyFill="1" applyAlignment="1">
      <alignment horizontal="left"/>
      <protection/>
    </xf>
    <xf numFmtId="0" fontId="5" fillId="0" borderId="0" xfId="16" applyFont="1" applyFill="1" applyAlignment="1">
      <alignment horizontal="left"/>
      <protection/>
    </xf>
    <xf numFmtId="0" fontId="10" fillId="0" borderId="0" xfId="16" applyFont="1" applyAlignment="1">
      <alignment horizontal="left"/>
      <protection/>
    </xf>
    <xf numFmtId="0" fontId="2" fillId="0" borderId="0" xfId="16" applyFont="1" applyAlignment="1">
      <alignment horizontal="left"/>
      <protection/>
    </xf>
    <xf numFmtId="9" fontId="2" fillId="0" borderId="0" xfId="16" applyNumberFormat="1" applyFont="1" applyFill="1" applyBorder="1" applyAlignment="1">
      <alignment horizontal="right"/>
      <protection/>
    </xf>
    <xf numFmtId="9" fontId="2" fillId="3" borderId="0" xfId="16" applyNumberFormat="1" applyFont="1" applyFill="1" applyBorder="1" applyAlignment="1">
      <alignment horizontal="right"/>
      <protection/>
    </xf>
    <xf numFmtId="15" fontId="1" fillId="0" borderId="0" xfId="16" applyNumberFormat="1" applyFont="1" applyAlignment="1" quotePrefix="1">
      <alignment horizontal="left"/>
      <protection/>
    </xf>
    <xf numFmtId="10" fontId="2" fillId="0" borderId="0" xfId="16" applyNumberFormat="1" applyFont="1" applyFill="1" applyBorder="1" applyAlignment="1">
      <alignment/>
      <protection/>
    </xf>
    <xf numFmtId="10" fontId="2" fillId="3" borderId="0" xfId="16" applyNumberFormat="1" applyFont="1" applyFill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2" fillId="3" borderId="0" xfId="15" applyFont="1" applyFill="1" applyAlignment="1">
      <alignment horizontal="left"/>
      <protection/>
    </xf>
    <xf numFmtId="0" fontId="8" fillId="0" borderId="0" xfId="16" applyFont="1" applyFill="1" applyBorder="1" applyAlignment="1">
      <alignment/>
      <protection/>
    </xf>
    <xf numFmtId="0" fontId="8" fillId="3" borderId="0" xfId="16" applyFont="1" applyFill="1" applyBorder="1" applyAlignment="1">
      <alignment/>
      <protection/>
    </xf>
    <xf numFmtId="0" fontId="2" fillId="0" borderId="1" xfId="15" applyFont="1" applyBorder="1" applyAlignment="1">
      <alignment horizontal="left"/>
      <protection/>
    </xf>
    <xf numFmtId="0" fontId="2" fillId="0" borderId="1" xfId="16" applyFont="1" applyFill="1" applyBorder="1" applyAlignment="1">
      <alignment/>
      <protection/>
    </xf>
    <xf numFmtId="0" fontId="8" fillId="0" borderId="1" xfId="16" applyFont="1" applyFill="1" applyBorder="1" applyAlignment="1">
      <alignment/>
      <protection/>
    </xf>
    <xf numFmtId="9" fontId="2" fillId="0" borderId="1" xfId="16" applyNumberFormat="1" applyFont="1" applyFill="1" applyBorder="1" applyAlignment="1">
      <alignment horizontal="right"/>
      <protection/>
    </xf>
    <xf numFmtId="10" fontId="2" fillId="0" borderId="1" xfId="16" applyNumberFormat="1" applyFont="1" applyFill="1" applyBorder="1" applyAlignment="1">
      <alignment/>
      <protection/>
    </xf>
    <xf numFmtId="0" fontId="13" fillId="0" borderId="0" xfId="16" applyFont="1" applyFill="1" applyBorder="1" applyAlignment="1">
      <alignment/>
      <protection/>
    </xf>
    <xf numFmtId="0" fontId="14" fillId="0" borderId="0" xfId="16" applyFont="1" applyFill="1" applyBorder="1" applyAlignment="1">
      <alignment horizontal="center"/>
      <protection/>
    </xf>
    <xf numFmtId="0" fontId="15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16" fillId="4" borderId="0" xfId="0" applyFont="1" applyFill="1" applyAlignment="1">
      <alignment horizontal="center" wrapText="1"/>
    </xf>
    <xf numFmtId="0" fontId="11" fillId="4" borderId="0" xfId="23" applyFill="1" applyAlignment="1">
      <alignment horizontal="center" wrapText="1"/>
    </xf>
    <xf numFmtId="0" fontId="16" fillId="4" borderId="0" xfId="0" applyFont="1" applyFill="1" applyAlignment="1">
      <alignment horizontal="left" wrapText="1"/>
    </xf>
    <xf numFmtId="8" fontId="17" fillId="4" borderId="0" xfId="0" applyNumberFormat="1" applyFont="1" applyFill="1" applyAlignment="1">
      <alignment horizontal="right" wrapText="1"/>
    </xf>
    <xf numFmtId="0" fontId="18" fillId="4" borderId="0" xfId="0" applyFont="1" applyFill="1" applyAlignment="1">
      <alignment horizontal="right" wrapText="1"/>
    </xf>
    <xf numFmtId="10" fontId="18" fillId="4" borderId="0" xfId="0" applyNumberFormat="1" applyFont="1" applyFill="1" applyAlignment="1">
      <alignment horizontal="right" wrapText="1"/>
    </xf>
    <xf numFmtId="0" fontId="16" fillId="4" borderId="0" xfId="0" applyFont="1" applyFill="1" applyAlignment="1">
      <alignment horizontal="right" wrapText="1"/>
    </xf>
    <xf numFmtId="10" fontId="16" fillId="4" borderId="0" xfId="0" applyNumberFormat="1" applyFont="1" applyFill="1" applyAlignment="1">
      <alignment horizontal="right" wrapText="1"/>
    </xf>
    <xf numFmtId="0" fontId="16" fillId="0" borderId="0" xfId="0" applyFont="1" applyAlignment="1">
      <alignment horizontal="center" wrapText="1"/>
    </xf>
    <xf numFmtId="0" fontId="11" fillId="0" borderId="0" xfId="23" applyAlignment="1">
      <alignment horizontal="center" wrapText="1"/>
    </xf>
    <xf numFmtId="0" fontId="16" fillId="0" borderId="0" xfId="0" applyFont="1" applyAlignment="1">
      <alignment horizontal="left" wrapText="1"/>
    </xf>
    <xf numFmtId="8" fontId="17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10" fontId="18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 wrapText="1"/>
    </xf>
    <xf numFmtId="10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 wrapText="1"/>
    </xf>
    <xf numFmtId="8" fontId="2" fillId="0" borderId="0" xfId="16" applyNumberFormat="1" applyFont="1" applyFill="1" applyBorder="1" applyAlignment="1">
      <alignment/>
      <protection/>
    </xf>
    <xf numFmtId="0" fontId="2" fillId="0" borderId="0" xfId="0" applyFont="1" applyBorder="1" applyAlignment="1">
      <alignment horizontal="right" vertical="center"/>
    </xf>
    <xf numFmtId="8" fontId="2" fillId="0" borderId="0" xfId="0" applyNumberFormat="1" applyFont="1" applyBorder="1" applyAlignment="1">
      <alignment vertical="center"/>
    </xf>
    <xf numFmtId="0" fontId="2" fillId="0" borderId="0" xfId="16" applyNumberFormat="1" applyFont="1" applyFill="1" applyBorder="1" applyAlignment="1">
      <alignment/>
      <protection/>
    </xf>
    <xf numFmtId="194" fontId="2" fillId="0" borderId="0" xfId="16" applyNumberFormat="1" applyFont="1" applyFill="1" applyBorder="1" applyAlignment="1">
      <alignment/>
      <protection/>
    </xf>
    <xf numFmtId="6" fontId="2" fillId="0" borderId="0" xfId="16" applyNumberFormat="1" applyFont="1" applyFill="1" applyBorder="1" applyAlignment="1">
      <alignment/>
      <protection/>
    </xf>
    <xf numFmtId="194" fontId="2" fillId="0" borderId="0" xfId="16" applyNumberFormat="1" applyFont="1" applyFill="1" applyAlignment="1">
      <alignment/>
      <protection/>
    </xf>
    <xf numFmtId="0" fontId="2" fillId="0" borderId="0" xfId="16" applyNumberFormat="1" applyFont="1" applyAlignment="1">
      <alignment/>
      <protection/>
    </xf>
    <xf numFmtId="0" fontId="2" fillId="0" borderId="0" xfId="0" applyNumberFormat="1" applyFont="1" applyBorder="1" applyAlignment="1">
      <alignment horizontal="right" vertical="center"/>
    </xf>
    <xf numFmtId="0" fontId="13" fillId="0" borderId="0" xfId="16" applyNumberFormat="1" applyFont="1" applyFill="1" applyBorder="1" applyAlignment="1">
      <alignment/>
      <protection/>
    </xf>
    <xf numFmtId="0" fontId="2" fillId="0" borderId="0" xfId="16" applyNumberFormat="1" applyFont="1" applyFill="1" applyAlignment="1">
      <alignment/>
      <protection/>
    </xf>
    <xf numFmtId="194" fontId="2" fillId="0" borderId="0" xfId="16" applyNumberFormat="1" applyFont="1" applyAlignment="1">
      <alignment/>
      <protection/>
    </xf>
    <xf numFmtId="194" fontId="2" fillId="0" borderId="0" xfId="0" applyNumberFormat="1" applyFont="1" applyBorder="1" applyAlignment="1">
      <alignment horizontal="center" vertical="center"/>
    </xf>
    <xf numFmtId="194" fontId="13" fillId="0" borderId="0" xfId="16" applyNumberFormat="1" applyFont="1" applyFill="1" applyBorder="1" applyAlignment="1">
      <alignment/>
      <protection/>
    </xf>
    <xf numFmtId="195" fontId="2" fillId="0" borderId="0" xfId="16" applyNumberFormat="1" applyFont="1" applyFill="1" applyBorder="1" applyAlignment="1">
      <alignment/>
      <protection/>
    </xf>
    <xf numFmtId="0" fontId="14" fillId="0" borderId="0" xfId="16" applyNumberFormat="1" applyFont="1" applyFill="1" applyBorder="1" applyAlignment="1">
      <alignment/>
      <protection/>
    </xf>
    <xf numFmtId="194" fontId="15" fillId="0" borderId="0" xfId="0" applyNumberFormat="1" applyFont="1" applyAlignment="1">
      <alignment horizontal="right" wrapText="1"/>
    </xf>
    <xf numFmtId="8" fontId="2" fillId="0" borderId="0" xfId="16" applyNumberFormat="1" applyFont="1" applyFill="1" applyAlignment="1">
      <alignment/>
      <protection/>
    </xf>
    <xf numFmtId="195" fontId="2" fillId="0" borderId="0" xfId="16" applyNumberFormat="1" applyFont="1" applyFill="1" applyAlignment="1">
      <alignment/>
      <protection/>
    </xf>
    <xf numFmtId="0" fontId="20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/>
    </xf>
    <xf numFmtId="10" fontId="21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right" wrapText="1"/>
    </xf>
    <xf numFmtId="0" fontId="1" fillId="0" borderId="0" xfId="0" applyFont="1" applyBorder="1" applyAlignment="1">
      <alignment vertical="center"/>
    </xf>
    <xf numFmtId="8" fontId="21" fillId="5" borderId="0" xfId="0" applyNumberFormat="1" applyFont="1" applyFill="1" applyBorder="1" applyAlignment="1">
      <alignment vertical="center"/>
    </xf>
    <xf numFmtId="0" fontId="21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0" fontId="2" fillId="5" borderId="0" xfId="16" applyFont="1" applyFill="1" applyAlignment="1">
      <alignment/>
      <protection/>
    </xf>
    <xf numFmtId="0" fontId="21" fillId="5" borderId="0" xfId="0" applyNumberFormat="1" applyFont="1" applyFill="1" applyBorder="1" applyAlignment="1">
      <alignment vertical="center"/>
    </xf>
  </cellXfs>
  <cellStyles count="10">
    <cellStyle name="Normal" xfId="0"/>
    <cellStyle name="一般_030129_CEI_FinBureau" xfId="15"/>
    <cellStyle name="一般_BASE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dxfs count="2"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tocks.com/chi/stockquote/default.asp?symbol=0168" TargetMode="External" /><Relationship Id="rId2" Type="http://schemas.openxmlformats.org/officeDocument/2006/relationships/hyperlink" Target="http://www.aastocks.com/chi/stockquote/default.asp?symbol=0177" TargetMode="External" /><Relationship Id="rId3" Type="http://schemas.openxmlformats.org/officeDocument/2006/relationships/hyperlink" Target="http://www.aastocks.com/chi/stockquote/default.asp?symbol=0323" TargetMode="External" /><Relationship Id="rId4" Type="http://schemas.openxmlformats.org/officeDocument/2006/relationships/hyperlink" Target="http://www.aastocks.com/chi/stockquote/default.asp?symbol=0338" TargetMode="External" /><Relationship Id="rId5" Type="http://schemas.openxmlformats.org/officeDocument/2006/relationships/hyperlink" Target="http://www.aastocks.com/chi/stockquote/default.asp?symbol=0347" TargetMode="External" /><Relationship Id="rId6" Type="http://schemas.openxmlformats.org/officeDocument/2006/relationships/hyperlink" Target="http://www.aastocks.com/chi/stockquote/default.asp?symbol=0358" TargetMode="External" /><Relationship Id="rId7" Type="http://schemas.openxmlformats.org/officeDocument/2006/relationships/hyperlink" Target="http://www.aastocks.com/chi/stockquote/default.asp?symbol=0386" TargetMode="External" /><Relationship Id="rId8" Type="http://schemas.openxmlformats.org/officeDocument/2006/relationships/hyperlink" Target="http://www.aastocks.com/chi/stockquote/default.asp?symbol=0489" TargetMode="External" /><Relationship Id="rId9" Type="http://schemas.openxmlformats.org/officeDocument/2006/relationships/hyperlink" Target="http://www.aastocks.com/chi/stockquote/default.asp?symbol=0525" TargetMode="External" /><Relationship Id="rId10" Type="http://schemas.openxmlformats.org/officeDocument/2006/relationships/hyperlink" Target="http://www.aastocks.com/chi/stockquote/default.asp?symbol=0552" TargetMode="External" /><Relationship Id="rId11" Type="http://schemas.openxmlformats.org/officeDocument/2006/relationships/hyperlink" Target="http://www.aastocks.com/chi/stockquote/default.asp?symbol=0576" TargetMode="External" /><Relationship Id="rId12" Type="http://schemas.openxmlformats.org/officeDocument/2006/relationships/hyperlink" Target="http://www.aastocks.com/chi/stockquote/default.asp?symbol=0598" TargetMode="External" /><Relationship Id="rId13" Type="http://schemas.openxmlformats.org/officeDocument/2006/relationships/hyperlink" Target="http://www.aastocks.com/chi/stockquote/default.asp?symbol=0694" TargetMode="External" /><Relationship Id="rId14" Type="http://schemas.openxmlformats.org/officeDocument/2006/relationships/hyperlink" Target="http://www.aastocks.com/chi/stockquote/default.asp?symbol=0728" TargetMode="External" /><Relationship Id="rId15" Type="http://schemas.openxmlformats.org/officeDocument/2006/relationships/hyperlink" Target="http://www.aastocks.com/chi/stockquote/default.asp?symbol=0753" TargetMode="External" /><Relationship Id="rId16" Type="http://schemas.openxmlformats.org/officeDocument/2006/relationships/hyperlink" Target="http://www.aastocks.com/chi/stockquote/default.asp?symbol=0763" TargetMode="External" /><Relationship Id="rId17" Type="http://schemas.openxmlformats.org/officeDocument/2006/relationships/hyperlink" Target="http://www.aastocks.com/chi/stockquote/default.asp?symbol=0857" TargetMode="External" /><Relationship Id="rId18" Type="http://schemas.openxmlformats.org/officeDocument/2006/relationships/hyperlink" Target="http://www.aastocks.com/chi/stockquote/default.asp?symbol=0902" TargetMode="External" /><Relationship Id="rId19" Type="http://schemas.openxmlformats.org/officeDocument/2006/relationships/hyperlink" Target="http://www.aastocks.com/chi/stockquote/default.asp?symbol=0914" TargetMode="External" /><Relationship Id="rId20" Type="http://schemas.openxmlformats.org/officeDocument/2006/relationships/hyperlink" Target="http://www.aastocks.com/chi/stockquote/default.asp?symbol=0939" TargetMode="External" /><Relationship Id="rId21" Type="http://schemas.openxmlformats.org/officeDocument/2006/relationships/hyperlink" Target="http://www.aastocks.com/chi/stockquote/default.asp?symbol=0991" TargetMode="External" /><Relationship Id="rId22" Type="http://schemas.openxmlformats.org/officeDocument/2006/relationships/hyperlink" Target="http://www.aastocks.com/chi/stockquote/default.asp?symbol=1088" TargetMode="External" /><Relationship Id="rId23" Type="http://schemas.openxmlformats.org/officeDocument/2006/relationships/hyperlink" Target="http://www.aastocks.com/chi/stockquote/default.asp?symbol=1138" TargetMode="External" /><Relationship Id="rId24" Type="http://schemas.openxmlformats.org/officeDocument/2006/relationships/hyperlink" Target="http://www.aastocks.com/chi/stockquote/default.asp?symbol=1171" TargetMode="External" /><Relationship Id="rId25" Type="http://schemas.openxmlformats.org/officeDocument/2006/relationships/hyperlink" Target="http://www.aastocks.com/chi/stockquote/default.asp?symbol=1398" TargetMode="External" /><Relationship Id="rId26" Type="http://schemas.openxmlformats.org/officeDocument/2006/relationships/hyperlink" Target="http://www.aastocks.com/chi/stockquote/default.asp?symbol=1800" TargetMode="External" /><Relationship Id="rId27" Type="http://schemas.openxmlformats.org/officeDocument/2006/relationships/hyperlink" Target="http://www.aastocks.com/chi/stockquote/default.asp?symbol=1898" TargetMode="External" /><Relationship Id="rId28" Type="http://schemas.openxmlformats.org/officeDocument/2006/relationships/hyperlink" Target="http://www.aastocks.com/chi/stockquote/default.asp?symbol=1919" TargetMode="External" /><Relationship Id="rId29" Type="http://schemas.openxmlformats.org/officeDocument/2006/relationships/hyperlink" Target="http://www.aastocks.com/chi/stockquote/default.asp?symbol=2318" TargetMode="External" /><Relationship Id="rId30" Type="http://schemas.openxmlformats.org/officeDocument/2006/relationships/hyperlink" Target="http://www.aastocks.com/chi/stockquote/default.asp?symbol=2328" TargetMode="External" /><Relationship Id="rId31" Type="http://schemas.openxmlformats.org/officeDocument/2006/relationships/hyperlink" Target="http://www.aastocks.com/chi/stockquote/default.asp?symbol=2600" TargetMode="External" /><Relationship Id="rId32" Type="http://schemas.openxmlformats.org/officeDocument/2006/relationships/hyperlink" Target="http://www.aastocks.com/chi/stockquote/default.asp?symbol=2628" TargetMode="External" /><Relationship Id="rId33" Type="http://schemas.openxmlformats.org/officeDocument/2006/relationships/hyperlink" Target="http://www.aastocks.com/chi/stockquote/default.asp?symbol=2698" TargetMode="External" /><Relationship Id="rId34" Type="http://schemas.openxmlformats.org/officeDocument/2006/relationships/hyperlink" Target="http://www.aastocks.com/chi/stockquote/default.asp?symbol=2727" TargetMode="External" /><Relationship Id="rId35" Type="http://schemas.openxmlformats.org/officeDocument/2006/relationships/hyperlink" Target="http://www.aastocks.com/chi/stockquote/default.asp?symbol=2777" TargetMode="External" /><Relationship Id="rId36" Type="http://schemas.openxmlformats.org/officeDocument/2006/relationships/hyperlink" Target="http://www.aastocks.com/chi/stockquote/default.asp?symbol=2866" TargetMode="External" /><Relationship Id="rId37" Type="http://schemas.openxmlformats.org/officeDocument/2006/relationships/hyperlink" Target="http://www.aastocks.com/chi/stockquote/default.asp?symbol=2883" TargetMode="External" /><Relationship Id="rId38" Type="http://schemas.openxmlformats.org/officeDocument/2006/relationships/hyperlink" Target="http://www.aastocks.com/chi/stockquote/default.asp?symbol=2899" TargetMode="External" /><Relationship Id="rId39" Type="http://schemas.openxmlformats.org/officeDocument/2006/relationships/hyperlink" Target="http://www.aastocks.com/chi/stockquote/default.asp?symbol=3328" TargetMode="External" /><Relationship Id="rId40" Type="http://schemas.openxmlformats.org/officeDocument/2006/relationships/hyperlink" Target="http://www.aastocks.com/chi/stockquote/default.asp?symbol=3968" TargetMode="External" /><Relationship Id="rId41" Type="http://schemas.openxmlformats.org/officeDocument/2006/relationships/hyperlink" Target="http://www.aastocks.com/chi/stockquote/default.asp?symbol=398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tocks.com/chi/stockquote/default.asp?symbol=0168" TargetMode="External" /><Relationship Id="rId2" Type="http://schemas.openxmlformats.org/officeDocument/2006/relationships/hyperlink" Target="http://www.aastocks.com/chi/stockquote/default.asp?symbol=0177" TargetMode="External" /><Relationship Id="rId3" Type="http://schemas.openxmlformats.org/officeDocument/2006/relationships/hyperlink" Target="http://www.aastocks.com/chi/stockquote/default.asp?symbol=0323" TargetMode="External" /><Relationship Id="rId4" Type="http://schemas.openxmlformats.org/officeDocument/2006/relationships/hyperlink" Target="http://www.aastocks.com/chi/stockquote/default.asp?symbol=0338" TargetMode="External" /><Relationship Id="rId5" Type="http://schemas.openxmlformats.org/officeDocument/2006/relationships/hyperlink" Target="http://www.aastocks.com/chi/stockquote/default.asp?symbol=0347" TargetMode="External" /><Relationship Id="rId6" Type="http://schemas.openxmlformats.org/officeDocument/2006/relationships/hyperlink" Target="http://www.aastocks.com/chi/stockquote/default.asp?symbol=0358" TargetMode="External" /><Relationship Id="rId7" Type="http://schemas.openxmlformats.org/officeDocument/2006/relationships/hyperlink" Target="http://www.aastocks.com/chi/stockquote/default.asp?symbol=0386" TargetMode="External" /><Relationship Id="rId8" Type="http://schemas.openxmlformats.org/officeDocument/2006/relationships/hyperlink" Target="http://www.aastocks.com/chi/stockquote/default.asp?symbol=0489" TargetMode="External" /><Relationship Id="rId9" Type="http://schemas.openxmlformats.org/officeDocument/2006/relationships/hyperlink" Target="http://www.aastocks.com/chi/stockquote/default.asp?symbol=0525" TargetMode="External" /><Relationship Id="rId10" Type="http://schemas.openxmlformats.org/officeDocument/2006/relationships/hyperlink" Target="http://www.aastocks.com/chi/stockquote/default.asp?symbol=0552" TargetMode="External" /><Relationship Id="rId11" Type="http://schemas.openxmlformats.org/officeDocument/2006/relationships/hyperlink" Target="http://www.aastocks.com/chi/stockquote/default.asp?symbol=0576" TargetMode="External" /><Relationship Id="rId12" Type="http://schemas.openxmlformats.org/officeDocument/2006/relationships/hyperlink" Target="http://www.aastocks.com/chi/stockquote/default.asp?symbol=0598" TargetMode="External" /><Relationship Id="rId13" Type="http://schemas.openxmlformats.org/officeDocument/2006/relationships/hyperlink" Target="http://www.aastocks.com/chi/stockquote/default.asp?symbol=0694" TargetMode="External" /><Relationship Id="rId14" Type="http://schemas.openxmlformats.org/officeDocument/2006/relationships/hyperlink" Target="http://www.aastocks.com/chi/stockquote/default.asp?symbol=0728" TargetMode="External" /><Relationship Id="rId15" Type="http://schemas.openxmlformats.org/officeDocument/2006/relationships/hyperlink" Target="http://www.aastocks.com/chi/stockquote/default.asp?symbol=0753" TargetMode="External" /><Relationship Id="rId16" Type="http://schemas.openxmlformats.org/officeDocument/2006/relationships/hyperlink" Target="http://www.aastocks.com/chi/stockquote/default.asp?symbol=0763" TargetMode="External" /><Relationship Id="rId17" Type="http://schemas.openxmlformats.org/officeDocument/2006/relationships/hyperlink" Target="http://www.aastocks.com/chi/stockquote/default.asp?symbol=0857" TargetMode="External" /><Relationship Id="rId18" Type="http://schemas.openxmlformats.org/officeDocument/2006/relationships/hyperlink" Target="http://www.aastocks.com/chi/stockquote/default.asp?symbol=0902" TargetMode="External" /><Relationship Id="rId19" Type="http://schemas.openxmlformats.org/officeDocument/2006/relationships/hyperlink" Target="http://www.aastocks.com/chi/stockquote/default.asp?symbol=0914" TargetMode="External" /><Relationship Id="rId20" Type="http://schemas.openxmlformats.org/officeDocument/2006/relationships/hyperlink" Target="http://www.aastocks.com/chi/stockquote/default.asp?symbol=0939" TargetMode="External" /><Relationship Id="rId21" Type="http://schemas.openxmlformats.org/officeDocument/2006/relationships/hyperlink" Target="http://www.aastocks.com/chi/stockquote/default.asp?symbol=0991" TargetMode="External" /><Relationship Id="rId22" Type="http://schemas.openxmlformats.org/officeDocument/2006/relationships/hyperlink" Target="http://www.aastocks.com/chi/stockquote/default.asp?symbol=1088" TargetMode="External" /><Relationship Id="rId23" Type="http://schemas.openxmlformats.org/officeDocument/2006/relationships/hyperlink" Target="http://www.aastocks.com/chi/stockquote/default.asp?symbol=1138" TargetMode="External" /><Relationship Id="rId24" Type="http://schemas.openxmlformats.org/officeDocument/2006/relationships/hyperlink" Target="http://www.aastocks.com/chi/stockquote/default.asp?symbol=1171" TargetMode="External" /><Relationship Id="rId25" Type="http://schemas.openxmlformats.org/officeDocument/2006/relationships/hyperlink" Target="http://www.aastocks.com/chi/stockquote/default.asp?symbol=1398" TargetMode="External" /><Relationship Id="rId26" Type="http://schemas.openxmlformats.org/officeDocument/2006/relationships/hyperlink" Target="http://www.aastocks.com/chi/stockquote/default.asp?symbol=1800" TargetMode="External" /><Relationship Id="rId27" Type="http://schemas.openxmlformats.org/officeDocument/2006/relationships/hyperlink" Target="http://www.aastocks.com/chi/stockquote/default.asp?symbol=1898" TargetMode="External" /><Relationship Id="rId28" Type="http://schemas.openxmlformats.org/officeDocument/2006/relationships/hyperlink" Target="http://www.aastocks.com/chi/stockquote/default.asp?symbol=1919" TargetMode="External" /><Relationship Id="rId29" Type="http://schemas.openxmlformats.org/officeDocument/2006/relationships/hyperlink" Target="http://www.aastocks.com/chi/stockquote/default.asp?symbol=2318" TargetMode="External" /><Relationship Id="rId30" Type="http://schemas.openxmlformats.org/officeDocument/2006/relationships/hyperlink" Target="http://www.aastocks.com/chi/stockquote/default.asp?symbol=2328" TargetMode="External" /><Relationship Id="rId31" Type="http://schemas.openxmlformats.org/officeDocument/2006/relationships/hyperlink" Target="http://www.aastocks.com/chi/stockquote/default.asp?symbol=2600" TargetMode="External" /><Relationship Id="rId32" Type="http://schemas.openxmlformats.org/officeDocument/2006/relationships/hyperlink" Target="http://www.aastocks.com/chi/stockquote/default.asp?symbol=2628" TargetMode="External" /><Relationship Id="rId33" Type="http://schemas.openxmlformats.org/officeDocument/2006/relationships/hyperlink" Target="http://www.aastocks.com/chi/stockquote/default.asp?symbol=2698" TargetMode="External" /><Relationship Id="rId34" Type="http://schemas.openxmlformats.org/officeDocument/2006/relationships/hyperlink" Target="http://www.aastocks.com/chi/stockquote/default.asp?symbol=2727" TargetMode="External" /><Relationship Id="rId35" Type="http://schemas.openxmlformats.org/officeDocument/2006/relationships/hyperlink" Target="http://www.aastocks.com/chi/stockquote/default.asp?symbol=2777" TargetMode="External" /><Relationship Id="rId36" Type="http://schemas.openxmlformats.org/officeDocument/2006/relationships/hyperlink" Target="http://www.aastocks.com/chi/stockquote/default.asp?symbol=2866" TargetMode="External" /><Relationship Id="rId37" Type="http://schemas.openxmlformats.org/officeDocument/2006/relationships/hyperlink" Target="http://www.aastocks.com/chi/stockquote/default.asp?symbol=2883" TargetMode="External" /><Relationship Id="rId38" Type="http://schemas.openxmlformats.org/officeDocument/2006/relationships/hyperlink" Target="http://www.aastocks.com/chi/stockquote/default.asp?symbol=2899" TargetMode="External" /><Relationship Id="rId39" Type="http://schemas.openxmlformats.org/officeDocument/2006/relationships/hyperlink" Target="http://www.aastocks.com/chi/stockquote/default.asp?symbol=3328" TargetMode="External" /><Relationship Id="rId40" Type="http://schemas.openxmlformats.org/officeDocument/2006/relationships/hyperlink" Target="http://www.aastocks.com/chi/stockquote/default.asp?symbol=3968" TargetMode="External" /><Relationship Id="rId41" Type="http://schemas.openxmlformats.org/officeDocument/2006/relationships/hyperlink" Target="http://www.aastocks.com/chi/stockquote/default.asp?symbol=398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00390625" defaultRowHeight="16.5"/>
  <sheetData>
    <row r="1" spans="1:8" ht="36.75">
      <c r="A1" s="42">
        <v>168</v>
      </c>
      <c r="B1" s="43" t="s">
        <v>107</v>
      </c>
      <c r="C1" s="44">
        <v>17.9</v>
      </c>
      <c r="D1" s="45">
        <v>-0.88</v>
      </c>
      <c r="E1" s="46">
        <v>-0.0469</v>
      </c>
      <c r="F1" s="47">
        <v>52.28</v>
      </c>
      <c r="G1" s="48">
        <v>0.0123</v>
      </c>
      <c r="H1" s="41" t="s">
        <v>108</v>
      </c>
    </row>
    <row r="2" spans="1:8" ht="36.75">
      <c r="A2" s="50">
        <v>177</v>
      </c>
      <c r="B2" s="51" t="s">
        <v>40</v>
      </c>
      <c r="C2" s="52">
        <v>6.75</v>
      </c>
      <c r="D2" s="53">
        <v>-0.21</v>
      </c>
      <c r="E2" s="54">
        <v>-0.0302</v>
      </c>
      <c r="F2" s="55">
        <v>28.96</v>
      </c>
      <c r="G2" s="56">
        <v>0.0281</v>
      </c>
      <c r="H2" s="49" t="s">
        <v>108</v>
      </c>
    </row>
    <row r="3" spans="1:8" ht="36.75">
      <c r="A3" s="42">
        <v>323</v>
      </c>
      <c r="B3" s="43" t="s">
        <v>109</v>
      </c>
      <c r="C3" s="44">
        <v>5.61</v>
      </c>
      <c r="D3" s="45">
        <v>-0.51</v>
      </c>
      <c r="E3" s="46">
        <v>-0.0833</v>
      </c>
      <c r="F3" s="47">
        <v>15.12</v>
      </c>
      <c r="G3" s="48">
        <v>0.0232</v>
      </c>
      <c r="H3" s="41" t="s">
        <v>108</v>
      </c>
    </row>
    <row r="4" spans="1:8" ht="36.75">
      <c r="A4" s="50">
        <v>338</v>
      </c>
      <c r="B4" s="51" t="s">
        <v>110</v>
      </c>
      <c r="C4" s="52">
        <v>3.85</v>
      </c>
      <c r="D4" s="53">
        <v>-0.27</v>
      </c>
      <c r="E4" s="54">
        <v>-0.0655</v>
      </c>
      <c r="F4" s="55">
        <v>32.82</v>
      </c>
      <c r="G4" s="56">
        <v>0.0104</v>
      </c>
      <c r="H4" s="49" t="s">
        <v>108</v>
      </c>
    </row>
    <row r="5" spans="1:8" ht="36.75">
      <c r="A5" s="42">
        <v>347</v>
      </c>
      <c r="B5" s="43" t="s">
        <v>111</v>
      </c>
      <c r="C5" s="44">
        <v>19.22</v>
      </c>
      <c r="D5" s="45">
        <v>-1.08</v>
      </c>
      <c r="E5" s="46">
        <v>-0.0532</v>
      </c>
      <c r="F5" s="47">
        <v>16.07</v>
      </c>
      <c r="G5" s="48">
        <v>0.0302</v>
      </c>
      <c r="H5" s="41" t="s">
        <v>108</v>
      </c>
    </row>
    <row r="6" spans="1:8" ht="36.75">
      <c r="A6" s="50">
        <v>358</v>
      </c>
      <c r="B6" s="51" t="s">
        <v>112</v>
      </c>
      <c r="C6" s="52">
        <v>12.68</v>
      </c>
      <c r="D6" s="53">
        <v>-0.78</v>
      </c>
      <c r="E6" s="54">
        <v>-0.0579</v>
      </c>
      <c r="F6" s="55">
        <v>7.94</v>
      </c>
      <c r="G6" s="56">
        <v>0.0315</v>
      </c>
      <c r="H6" s="49" t="s">
        <v>108</v>
      </c>
    </row>
    <row r="7" spans="1:8" ht="36.75">
      <c r="A7" s="42">
        <v>386</v>
      </c>
      <c r="B7" s="43" t="s">
        <v>113</v>
      </c>
      <c r="C7" s="44">
        <v>7.06</v>
      </c>
      <c r="D7" s="45">
        <v>-0.25</v>
      </c>
      <c r="E7" s="46">
        <v>-0.0342</v>
      </c>
      <c r="F7" s="47">
        <v>11.35</v>
      </c>
      <c r="G7" s="48">
        <v>0.0212</v>
      </c>
      <c r="H7" s="41" t="s">
        <v>108</v>
      </c>
    </row>
    <row r="8" spans="1:8" ht="36.75">
      <c r="A8" s="50">
        <v>489</v>
      </c>
      <c r="B8" s="51" t="s">
        <v>114</v>
      </c>
      <c r="C8" s="52">
        <v>4.17</v>
      </c>
      <c r="D8" s="53">
        <v>-0.09</v>
      </c>
      <c r="E8" s="54">
        <v>-0.0211</v>
      </c>
      <c r="F8" s="55">
        <v>17.26</v>
      </c>
      <c r="G8" s="56">
        <v>0.0096</v>
      </c>
      <c r="H8" s="49" t="s">
        <v>108</v>
      </c>
    </row>
    <row r="9" spans="1:8" ht="36.75">
      <c r="A9" s="42">
        <v>525</v>
      </c>
      <c r="B9" s="43" t="s">
        <v>115</v>
      </c>
      <c r="C9" s="44">
        <v>5.26</v>
      </c>
      <c r="D9" s="45">
        <v>-0.35</v>
      </c>
      <c r="E9" s="46">
        <v>-0.0624</v>
      </c>
      <c r="F9" s="47">
        <v>30.13</v>
      </c>
      <c r="G9" s="48">
        <v>0.0152</v>
      </c>
      <c r="H9" s="41" t="s">
        <v>108</v>
      </c>
    </row>
    <row r="10" spans="1:8" ht="36.75">
      <c r="A10" s="50">
        <v>552</v>
      </c>
      <c r="B10" s="51" t="s">
        <v>116</v>
      </c>
      <c r="C10" s="52">
        <v>5.08</v>
      </c>
      <c r="D10" s="53">
        <v>-0.12</v>
      </c>
      <c r="E10" s="54">
        <v>-0.0231</v>
      </c>
      <c r="F10" s="55">
        <v>29.6</v>
      </c>
      <c r="G10" s="55" t="s">
        <v>117</v>
      </c>
      <c r="H10" s="49" t="s">
        <v>108</v>
      </c>
    </row>
    <row r="11" spans="1:8" ht="36.75">
      <c r="A11" s="42">
        <v>576</v>
      </c>
      <c r="B11" s="43" t="s">
        <v>10</v>
      </c>
      <c r="C11" s="44">
        <v>8.22</v>
      </c>
      <c r="D11" s="45">
        <v>-0.28</v>
      </c>
      <c r="E11" s="46">
        <v>-0.0329</v>
      </c>
      <c r="F11" s="47">
        <v>21.6</v>
      </c>
      <c r="G11" s="48">
        <v>0.0328</v>
      </c>
      <c r="H11" s="41" t="s">
        <v>108</v>
      </c>
    </row>
    <row r="12" spans="1:8" ht="36.75">
      <c r="A12" s="50">
        <v>598</v>
      </c>
      <c r="B12" s="51" t="s">
        <v>118</v>
      </c>
      <c r="C12" s="52">
        <v>3.15</v>
      </c>
      <c r="D12" s="53">
        <v>-0.21</v>
      </c>
      <c r="E12" s="54">
        <v>-0.0625</v>
      </c>
      <c r="F12" s="55">
        <v>21.63</v>
      </c>
      <c r="G12" s="56">
        <v>0.0159</v>
      </c>
      <c r="H12" s="49" t="s">
        <v>108</v>
      </c>
    </row>
    <row r="13" spans="1:8" ht="36.75">
      <c r="A13" s="42">
        <v>694</v>
      </c>
      <c r="B13" s="43" t="s">
        <v>119</v>
      </c>
      <c r="C13" s="44">
        <v>10.8</v>
      </c>
      <c r="D13" s="45">
        <v>-0.86</v>
      </c>
      <c r="E13" s="46">
        <v>-0.0738</v>
      </c>
      <c r="F13" s="47">
        <v>38.5</v>
      </c>
      <c r="G13" s="48">
        <v>0.0118</v>
      </c>
      <c r="H13" s="41" t="s">
        <v>108</v>
      </c>
    </row>
    <row r="14" spans="1:8" ht="36.75">
      <c r="A14" s="50">
        <v>728</v>
      </c>
      <c r="B14" s="51" t="s">
        <v>12</v>
      </c>
      <c r="C14" s="52">
        <v>3.85</v>
      </c>
      <c r="D14" s="53">
        <v>-0.16</v>
      </c>
      <c r="E14" s="54">
        <v>-0.0399</v>
      </c>
      <c r="F14" s="55">
        <v>11.48</v>
      </c>
      <c r="G14" s="56">
        <v>0.0221</v>
      </c>
      <c r="H14" s="49" t="s">
        <v>108</v>
      </c>
    </row>
    <row r="15" spans="1:8" ht="36.75">
      <c r="A15" s="42">
        <v>753</v>
      </c>
      <c r="B15" s="43" t="s">
        <v>120</v>
      </c>
      <c r="C15" s="44">
        <v>5.9</v>
      </c>
      <c r="D15" s="45">
        <v>-0.5</v>
      </c>
      <c r="E15" s="46">
        <v>-0.0781</v>
      </c>
      <c r="F15" s="47">
        <v>22.51</v>
      </c>
      <c r="G15" s="48">
        <v>0.0083</v>
      </c>
      <c r="H15" s="41" t="s">
        <v>108</v>
      </c>
    </row>
    <row r="16" spans="1:8" ht="36.75">
      <c r="A16" s="50">
        <v>763</v>
      </c>
      <c r="B16" s="51" t="s">
        <v>121</v>
      </c>
      <c r="C16" s="52">
        <v>29.3</v>
      </c>
      <c r="D16" s="53">
        <v>-2.15</v>
      </c>
      <c r="E16" s="54">
        <v>-0.0684</v>
      </c>
      <c r="F16" s="55">
        <v>36.65</v>
      </c>
      <c r="G16" s="56">
        <v>0.0051</v>
      </c>
      <c r="H16" s="49" t="s">
        <v>108</v>
      </c>
    </row>
    <row r="17" spans="1:8" ht="36.75">
      <c r="A17" s="42">
        <v>857</v>
      </c>
      <c r="B17" s="43" t="s">
        <v>122</v>
      </c>
      <c r="C17" s="44">
        <v>9.96</v>
      </c>
      <c r="D17" s="45">
        <v>-0.36</v>
      </c>
      <c r="E17" s="46">
        <v>-0.0349</v>
      </c>
      <c r="F17" s="47">
        <v>12.54</v>
      </c>
      <c r="G17" s="48">
        <v>0.0359</v>
      </c>
      <c r="H17" s="41" t="s">
        <v>108</v>
      </c>
    </row>
    <row r="18" spans="1:8" ht="36.75">
      <c r="A18" s="50">
        <v>902</v>
      </c>
      <c r="B18" s="51" t="s">
        <v>123</v>
      </c>
      <c r="C18" s="52">
        <v>7.53</v>
      </c>
      <c r="D18" s="53">
        <v>-0.4</v>
      </c>
      <c r="E18" s="54">
        <v>-0.0504</v>
      </c>
      <c r="F18" s="55">
        <v>14.95</v>
      </c>
      <c r="G18" s="56">
        <v>0.0372</v>
      </c>
      <c r="H18" s="49" t="s">
        <v>108</v>
      </c>
    </row>
    <row r="19" spans="1:8" ht="36.75">
      <c r="A19" s="42">
        <v>914</v>
      </c>
      <c r="B19" s="43" t="s">
        <v>124</v>
      </c>
      <c r="C19" s="44">
        <v>41.85</v>
      </c>
      <c r="D19" s="45">
        <v>-3.45</v>
      </c>
      <c r="E19" s="46">
        <v>-0.0762</v>
      </c>
      <c r="F19" s="47">
        <v>35.44</v>
      </c>
      <c r="G19" s="48">
        <v>0.0048</v>
      </c>
      <c r="H19" s="41" t="s">
        <v>108</v>
      </c>
    </row>
    <row r="20" spans="1:8" ht="36.75">
      <c r="A20" s="50">
        <v>939</v>
      </c>
      <c r="B20" s="51" t="s">
        <v>57</v>
      </c>
      <c r="C20" s="52">
        <v>5.05</v>
      </c>
      <c r="D20" s="53">
        <v>-0.28</v>
      </c>
      <c r="E20" s="54">
        <v>-0.0525</v>
      </c>
      <c r="F20" s="55">
        <v>24.49</v>
      </c>
      <c r="G20" s="56">
        <v>0.0182</v>
      </c>
      <c r="H20" s="49" t="s">
        <v>108</v>
      </c>
    </row>
    <row r="21" spans="1:8" ht="36.75">
      <c r="A21" s="42">
        <v>991</v>
      </c>
      <c r="B21" s="43" t="s">
        <v>18</v>
      </c>
      <c r="C21" s="44">
        <v>5.18</v>
      </c>
      <c r="D21" s="45">
        <v>-0.42</v>
      </c>
      <c r="E21" s="46">
        <v>-0.075</v>
      </c>
      <c r="F21" s="47">
        <v>19.34</v>
      </c>
      <c r="G21" s="48">
        <v>0.023</v>
      </c>
      <c r="H21" s="41" t="s">
        <v>108</v>
      </c>
    </row>
    <row r="22" spans="1:8" ht="36.75">
      <c r="A22" s="50">
        <v>1088</v>
      </c>
      <c r="B22" s="51" t="s">
        <v>59</v>
      </c>
      <c r="C22" s="52">
        <v>25.55</v>
      </c>
      <c r="D22" s="53">
        <v>-1.75</v>
      </c>
      <c r="E22" s="54">
        <v>-0.0641</v>
      </c>
      <c r="F22" s="55">
        <v>26.47</v>
      </c>
      <c r="G22" s="56">
        <v>0.0133</v>
      </c>
      <c r="H22" s="49" t="s">
        <v>108</v>
      </c>
    </row>
    <row r="23" spans="1:8" ht="36.75">
      <c r="A23" s="42">
        <v>1138</v>
      </c>
      <c r="B23" s="43" t="s">
        <v>125</v>
      </c>
      <c r="C23" s="44">
        <v>17.78</v>
      </c>
      <c r="D23" s="45">
        <v>-1.12</v>
      </c>
      <c r="E23" s="46">
        <v>-0.0593</v>
      </c>
      <c r="F23" s="47">
        <v>21.46</v>
      </c>
      <c r="G23" s="48">
        <v>0.0172</v>
      </c>
      <c r="H23" s="41" t="s">
        <v>108</v>
      </c>
    </row>
    <row r="24" spans="1:8" ht="36.75">
      <c r="A24" s="50">
        <v>1171</v>
      </c>
      <c r="B24" s="51" t="s">
        <v>126</v>
      </c>
      <c r="C24" s="52">
        <v>11.04</v>
      </c>
      <c r="D24" s="53">
        <v>-0.86</v>
      </c>
      <c r="E24" s="54">
        <v>-0.0723</v>
      </c>
      <c r="F24" s="55">
        <v>22.88</v>
      </c>
      <c r="G24" s="56">
        <v>0.0181</v>
      </c>
      <c r="H24" s="49" t="s">
        <v>108</v>
      </c>
    </row>
    <row r="25" spans="1:8" ht="36.75">
      <c r="A25" s="42">
        <v>1398</v>
      </c>
      <c r="B25" s="43" t="s">
        <v>127</v>
      </c>
      <c r="C25" s="44">
        <v>4.31</v>
      </c>
      <c r="D25" s="45">
        <v>-0.25</v>
      </c>
      <c r="E25" s="46">
        <v>-0.0548</v>
      </c>
      <c r="F25" s="47">
        <v>24.52</v>
      </c>
      <c r="G25" s="48">
        <v>0.0037</v>
      </c>
      <c r="H25" s="41" t="s">
        <v>108</v>
      </c>
    </row>
    <row r="26" spans="1:8" ht="36.75">
      <c r="A26" s="50">
        <v>1800</v>
      </c>
      <c r="B26" s="51" t="s">
        <v>128</v>
      </c>
      <c r="C26" s="52">
        <v>14.52</v>
      </c>
      <c r="D26" s="53">
        <v>-0.98</v>
      </c>
      <c r="E26" s="54">
        <v>-0.0632</v>
      </c>
      <c r="F26" s="55">
        <v>49.78</v>
      </c>
      <c r="G26" s="56">
        <v>0.0003</v>
      </c>
      <c r="H26" s="49" t="s">
        <v>108</v>
      </c>
    </row>
    <row r="27" spans="1:8" ht="36.75">
      <c r="A27" s="42">
        <v>1898</v>
      </c>
      <c r="B27" s="43" t="s">
        <v>129</v>
      </c>
      <c r="C27" s="44">
        <v>12</v>
      </c>
      <c r="D27" s="45">
        <v>-1.4</v>
      </c>
      <c r="E27" s="46">
        <v>-0.1045</v>
      </c>
      <c r="F27" s="47">
        <v>30.67</v>
      </c>
      <c r="G27" s="47" t="s">
        <v>117</v>
      </c>
      <c r="H27" s="41" t="s">
        <v>108</v>
      </c>
    </row>
    <row r="28" spans="1:8" ht="36.75">
      <c r="A28" s="50">
        <v>1919</v>
      </c>
      <c r="B28" s="51" t="s">
        <v>61</v>
      </c>
      <c r="C28" s="52">
        <v>10.54</v>
      </c>
      <c r="D28" s="53">
        <v>-1.64</v>
      </c>
      <c r="E28" s="54">
        <v>-0.1346</v>
      </c>
      <c r="F28" s="55">
        <v>36.74</v>
      </c>
      <c r="G28" s="56">
        <v>0.0074</v>
      </c>
      <c r="H28" s="49" t="s">
        <v>108</v>
      </c>
    </row>
    <row r="29" spans="1:8" ht="36.75">
      <c r="A29" s="42">
        <v>2318</v>
      </c>
      <c r="B29" s="43" t="s">
        <v>21</v>
      </c>
      <c r="C29" s="44">
        <v>59.2</v>
      </c>
      <c r="D29" s="45">
        <v>-2.2</v>
      </c>
      <c r="E29" s="46">
        <v>-0.0358</v>
      </c>
      <c r="F29" s="47">
        <v>46.79</v>
      </c>
      <c r="G29" s="48">
        <v>0.0091</v>
      </c>
      <c r="H29" s="41" t="s">
        <v>108</v>
      </c>
    </row>
    <row r="30" spans="1:8" ht="36.75">
      <c r="A30" s="50">
        <v>2328</v>
      </c>
      <c r="B30" s="51" t="s">
        <v>63</v>
      </c>
      <c r="C30" s="52">
        <v>8.05</v>
      </c>
      <c r="D30" s="53">
        <v>-0.88</v>
      </c>
      <c r="E30" s="54">
        <v>-0.0985</v>
      </c>
      <c r="F30" s="55">
        <v>43.07</v>
      </c>
      <c r="G30" s="55" t="s">
        <v>117</v>
      </c>
      <c r="H30" s="49" t="s">
        <v>108</v>
      </c>
    </row>
    <row r="31" spans="1:8" ht="36.75">
      <c r="A31" s="42">
        <v>2600</v>
      </c>
      <c r="B31" s="43" t="s">
        <v>23</v>
      </c>
      <c r="C31" s="44">
        <v>11.98</v>
      </c>
      <c r="D31" s="45">
        <v>-0.84</v>
      </c>
      <c r="E31" s="46">
        <v>-0.0655</v>
      </c>
      <c r="F31" s="47">
        <v>11.67</v>
      </c>
      <c r="G31" s="48">
        <v>0.0253</v>
      </c>
      <c r="H31" s="41" t="s">
        <v>108</v>
      </c>
    </row>
    <row r="32" spans="1:8" ht="36.75">
      <c r="A32" s="50">
        <v>2628</v>
      </c>
      <c r="B32" s="51" t="s">
        <v>25</v>
      </c>
      <c r="C32" s="52">
        <v>28.6</v>
      </c>
      <c r="D32" s="53">
        <v>-1.6</v>
      </c>
      <c r="E32" s="54">
        <v>-0.053</v>
      </c>
      <c r="F32" s="55">
        <v>38.37</v>
      </c>
      <c r="G32" s="56">
        <v>0.0049</v>
      </c>
      <c r="H32" s="49" t="s">
        <v>108</v>
      </c>
    </row>
    <row r="33" spans="1:8" ht="36.75">
      <c r="A33" s="42">
        <v>2698</v>
      </c>
      <c r="B33" s="43" t="s">
        <v>65</v>
      </c>
      <c r="C33" s="44">
        <v>12.66</v>
      </c>
      <c r="D33" s="45">
        <v>-1.54</v>
      </c>
      <c r="E33" s="46">
        <v>-0.1085</v>
      </c>
      <c r="F33" s="47">
        <v>8.87</v>
      </c>
      <c r="G33" s="48">
        <v>0.0348</v>
      </c>
      <c r="H33" s="41" t="s">
        <v>108</v>
      </c>
    </row>
    <row r="34" spans="1:8" ht="36.75">
      <c r="A34" s="50">
        <v>2727</v>
      </c>
      <c r="B34" s="51" t="s">
        <v>67</v>
      </c>
      <c r="C34" s="52">
        <v>3.51</v>
      </c>
      <c r="D34" s="53">
        <v>-0.15</v>
      </c>
      <c r="E34" s="54">
        <v>-0.041</v>
      </c>
      <c r="F34" s="55">
        <v>20.37</v>
      </c>
      <c r="G34" s="56">
        <v>0.0174</v>
      </c>
      <c r="H34" s="49" t="s">
        <v>108</v>
      </c>
    </row>
    <row r="35" spans="1:8" ht="36.75">
      <c r="A35" s="42">
        <v>2777</v>
      </c>
      <c r="B35" s="43" t="s">
        <v>78</v>
      </c>
      <c r="C35" s="44">
        <v>24</v>
      </c>
      <c r="D35" s="45">
        <v>-2.2</v>
      </c>
      <c r="E35" s="46">
        <v>-0.084</v>
      </c>
      <c r="F35" s="47">
        <v>34.78</v>
      </c>
      <c r="G35" s="48">
        <v>0.0125</v>
      </c>
      <c r="H35" s="41" t="s">
        <v>108</v>
      </c>
    </row>
    <row r="36" spans="1:8" ht="36.75">
      <c r="A36" s="50">
        <v>2866</v>
      </c>
      <c r="B36" s="51" t="s">
        <v>69</v>
      </c>
      <c r="C36" s="52">
        <v>5.6</v>
      </c>
      <c r="D36" s="53">
        <v>-0.57</v>
      </c>
      <c r="E36" s="54">
        <v>-0.0924</v>
      </c>
      <c r="F36" s="55">
        <v>39.3</v>
      </c>
      <c r="G36" s="56">
        <v>0.0072</v>
      </c>
      <c r="H36" s="49" t="s">
        <v>108</v>
      </c>
    </row>
    <row r="37" spans="1:8" ht="36.75">
      <c r="A37" s="42">
        <v>2883</v>
      </c>
      <c r="B37" s="43" t="s">
        <v>71</v>
      </c>
      <c r="C37" s="44">
        <v>9.44</v>
      </c>
      <c r="D37" s="45">
        <v>-0.32</v>
      </c>
      <c r="E37" s="46">
        <v>-0.0328</v>
      </c>
      <c r="F37" s="47">
        <v>33.43</v>
      </c>
      <c r="G37" s="48">
        <v>0.0064</v>
      </c>
      <c r="H37" s="41" t="s">
        <v>108</v>
      </c>
    </row>
    <row r="38" spans="1:8" ht="36.75">
      <c r="A38" s="50">
        <v>2899</v>
      </c>
      <c r="B38" s="51" t="s">
        <v>73</v>
      </c>
      <c r="C38" s="52">
        <v>5.14</v>
      </c>
      <c r="D38" s="53">
        <v>-0.49</v>
      </c>
      <c r="E38" s="54">
        <v>-0.087</v>
      </c>
      <c r="F38" s="55">
        <v>39.63</v>
      </c>
      <c r="G38" s="56">
        <v>0.014</v>
      </c>
      <c r="H38" s="49" t="s">
        <v>108</v>
      </c>
    </row>
    <row r="39" spans="1:8" ht="36.75">
      <c r="A39" s="42">
        <v>3328</v>
      </c>
      <c r="B39" s="43" t="s">
        <v>75</v>
      </c>
      <c r="C39" s="44">
        <v>7.91</v>
      </c>
      <c r="D39" s="45">
        <v>-0.25</v>
      </c>
      <c r="E39" s="46">
        <v>-0.0306</v>
      </c>
      <c r="F39" s="47">
        <v>29.51</v>
      </c>
      <c r="G39" s="48">
        <v>0.0126</v>
      </c>
      <c r="H39" s="41" t="s">
        <v>108</v>
      </c>
    </row>
    <row r="40" spans="1:8" ht="36.75">
      <c r="A40" s="50">
        <v>3968</v>
      </c>
      <c r="B40" s="51" t="s">
        <v>130</v>
      </c>
      <c r="C40" s="52">
        <v>26.15</v>
      </c>
      <c r="D40" s="53">
        <v>-1.25</v>
      </c>
      <c r="E40" s="54">
        <v>-0.0456</v>
      </c>
      <c r="F40" s="55">
        <v>49.39</v>
      </c>
      <c r="G40" s="56">
        <v>0.0047</v>
      </c>
      <c r="H40" s="49" t="s">
        <v>108</v>
      </c>
    </row>
    <row r="41" spans="1:8" ht="36.75">
      <c r="A41" s="42">
        <v>3988</v>
      </c>
      <c r="B41" s="43" t="s">
        <v>80</v>
      </c>
      <c r="C41" s="44">
        <v>3.59</v>
      </c>
      <c r="D41" s="45">
        <v>-0.12</v>
      </c>
      <c r="E41" s="46">
        <v>-0.0323</v>
      </c>
      <c r="F41" s="47">
        <v>19.78</v>
      </c>
      <c r="G41" s="48">
        <v>0.0111</v>
      </c>
      <c r="H41" s="41" t="s">
        <v>108</v>
      </c>
    </row>
    <row r="42" spans="1:8" ht="16.5" customHeight="1">
      <c r="A42" s="57" t="s">
        <v>150</v>
      </c>
      <c r="B42" s="57"/>
      <c r="C42" s="57"/>
      <c r="D42" s="57"/>
      <c r="E42" s="57"/>
      <c r="F42" s="57"/>
      <c r="G42" s="57"/>
      <c r="H42" s="57"/>
    </row>
  </sheetData>
  <mergeCells count="1">
    <mergeCell ref="A42:H42"/>
  </mergeCells>
  <hyperlinks>
    <hyperlink ref="A1" r:id="rId1" display="http://www.aastocks.com/chi/stockquote/default.asp?symbol=0168"/>
    <hyperlink ref="A2" r:id="rId2" display="http://www.aastocks.com/chi/stockquote/default.asp?symbol=0177"/>
    <hyperlink ref="A3" r:id="rId3" display="http://www.aastocks.com/chi/stockquote/default.asp?symbol=0323"/>
    <hyperlink ref="A4" r:id="rId4" display="http://www.aastocks.com/chi/stockquote/default.asp?symbol=0338"/>
    <hyperlink ref="A5" r:id="rId5" display="http://www.aastocks.com/chi/stockquote/default.asp?symbol=0347"/>
    <hyperlink ref="A6" r:id="rId6" display="http://www.aastocks.com/chi/stockquote/default.asp?symbol=0358"/>
    <hyperlink ref="A7" r:id="rId7" display="http://www.aastocks.com/chi/stockquote/default.asp?symbol=0386"/>
    <hyperlink ref="A8" r:id="rId8" display="http://www.aastocks.com/chi/stockquote/default.asp?symbol=0489"/>
    <hyperlink ref="A9" r:id="rId9" display="http://www.aastocks.com/chi/stockquote/default.asp?symbol=0525"/>
    <hyperlink ref="A10" r:id="rId10" display="http://www.aastocks.com/chi/stockquote/default.asp?symbol=0552"/>
    <hyperlink ref="A11" r:id="rId11" display="http://www.aastocks.com/chi/stockquote/default.asp?symbol=0576"/>
    <hyperlink ref="A12" r:id="rId12" display="http://www.aastocks.com/chi/stockquote/default.asp?symbol=0598"/>
    <hyperlink ref="A13" r:id="rId13" display="http://www.aastocks.com/chi/stockquote/default.asp?symbol=0694"/>
    <hyperlink ref="A14" r:id="rId14" display="http://www.aastocks.com/chi/stockquote/default.asp?symbol=0728"/>
    <hyperlink ref="A15" r:id="rId15" display="http://www.aastocks.com/chi/stockquote/default.asp?symbol=0753"/>
    <hyperlink ref="A16" r:id="rId16" display="http://www.aastocks.com/chi/stockquote/default.asp?symbol=0763"/>
    <hyperlink ref="A17" r:id="rId17" display="http://www.aastocks.com/chi/stockquote/default.asp?symbol=0857"/>
    <hyperlink ref="A18" r:id="rId18" display="http://www.aastocks.com/chi/stockquote/default.asp?symbol=0902"/>
    <hyperlink ref="A19" r:id="rId19" display="http://www.aastocks.com/chi/stockquote/default.asp?symbol=0914"/>
    <hyperlink ref="A20" r:id="rId20" display="http://www.aastocks.com/chi/stockquote/default.asp?symbol=0939"/>
    <hyperlink ref="A21" r:id="rId21" display="http://www.aastocks.com/chi/stockquote/default.asp?symbol=0991"/>
    <hyperlink ref="A22" r:id="rId22" display="http://www.aastocks.com/chi/stockquote/default.asp?symbol=1088"/>
    <hyperlink ref="A23" r:id="rId23" display="http://www.aastocks.com/chi/stockquote/default.asp?symbol=1138"/>
    <hyperlink ref="A24" r:id="rId24" display="http://www.aastocks.com/chi/stockquote/default.asp?symbol=1171"/>
    <hyperlink ref="A25" r:id="rId25" display="http://www.aastocks.com/chi/stockquote/default.asp?symbol=1398"/>
    <hyperlink ref="A26" r:id="rId26" display="http://www.aastocks.com/chi/stockquote/default.asp?symbol=1800"/>
    <hyperlink ref="A27" r:id="rId27" display="http://www.aastocks.com/chi/stockquote/default.asp?symbol=1898"/>
    <hyperlink ref="A28" r:id="rId28" display="http://www.aastocks.com/chi/stockquote/default.asp?symbol=1919"/>
    <hyperlink ref="A29" r:id="rId29" display="http://www.aastocks.com/chi/stockquote/default.asp?symbol=2318"/>
    <hyperlink ref="A30" r:id="rId30" display="http://www.aastocks.com/chi/stockquote/default.asp?symbol=2328"/>
    <hyperlink ref="A31" r:id="rId31" display="http://www.aastocks.com/chi/stockquote/default.asp?symbol=2600"/>
    <hyperlink ref="A32" r:id="rId32" display="http://www.aastocks.com/chi/stockquote/default.asp?symbol=2628"/>
    <hyperlink ref="A33" r:id="rId33" display="http://www.aastocks.com/chi/stockquote/default.asp?symbol=2698"/>
    <hyperlink ref="A34" r:id="rId34" display="http://www.aastocks.com/chi/stockquote/default.asp?symbol=2727"/>
    <hyperlink ref="A35" r:id="rId35" display="http://www.aastocks.com/chi/stockquote/default.asp?symbol=2777"/>
    <hyperlink ref="A36" r:id="rId36" display="http://www.aastocks.com/chi/stockquote/default.asp?symbol=2866"/>
    <hyperlink ref="A37" r:id="rId37" display="http://www.aastocks.com/chi/stockquote/default.asp?symbol=2883"/>
    <hyperlink ref="A38" r:id="rId38" display="http://www.aastocks.com/chi/stockquote/default.asp?symbol=2899"/>
    <hyperlink ref="A39" r:id="rId39" display="http://www.aastocks.com/chi/stockquote/default.asp?symbol=3328"/>
    <hyperlink ref="A40" r:id="rId40" display="http://www.aastocks.com/chi/stockquote/default.asp?symbol=3968"/>
    <hyperlink ref="A41" r:id="rId41" display="http://www.aastocks.com/chi/stockquote/default.asp?symbol=398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J4" sqref="J4"/>
    </sheetView>
  </sheetViews>
  <sheetFormatPr defaultColWidth="9.00390625" defaultRowHeight="16.5"/>
  <sheetData>
    <row r="1" spans="1:8" ht="36.75">
      <c r="A1" s="42">
        <v>168</v>
      </c>
      <c r="B1" s="43" t="s">
        <v>107</v>
      </c>
      <c r="C1" s="44">
        <v>17.9</v>
      </c>
      <c r="D1" s="45">
        <v>-0.88</v>
      </c>
      <c r="E1" s="46">
        <v>-0.0469</v>
      </c>
      <c r="F1" s="47">
        <v>52.28</v>
      </c>
      <c r="G1" s="48">
        <v>0.0123</v>
      </c>
      <c r="H1" s="41" t="s">
        <v>108</v>
      </c>
    </row>
    <row r="2" spans="1:8" ht="36.75">
      <c r="A2" s="50">
        <v>177</v>
      </c>
      <c r="B2" s="51" t="s">
        <v>40</v>
      </c>
      <c r="C2" s="52">
        <v>6.75</v>
      </c>
      <c r="D2" s="53">
        <v>-0.21</v>
      </c>
      <c r="E2" s="54">
        <v>-0.0302</v>
      </c>
      <c r="F2" s="55">
        <v>28.96</v>
      </c>
      <c r="G2" s="56">
        <v>0.0281</v>
      </c>
      <c r="H2" s="49" t="s">
        <v>108</v>
      </c>
    </row>
    <row r="3" spans="1:8" ht="36.75">
      <c r="A3" s="42">
        <v>323</v>
      </c>
      <c r="B3" s="43" t="s">
        <v>109</v>
      </c>
      <c r="C3" s="44">
        <v>5.61</v>
      </c>
      <c r="D3" s="45">
        <v>-0.51</v>
      </c>
      <c r="E3" s="46">
        <v>-0.0833</v>
      </c>
      <c r="F3" s="47">
        <v>15.12</v>
      </c>
      <c r="G3" s="48">
        <v>0.0232</v>
      </c>
      <c r="H3" s="41" t="s">
        <v>108</v>
      </c>
    </row>
    <row r="4" spans="1:8" ht="36.75">
      <c r="A4" s="50">
        <v>338</v>
      </c>
      <c r="B4" s="51" t="s">
        <v>110</v>
      </c>
      <c r="C4" s="52">
        <v>3.85</v>
      </c>
      <c r="D4" s="53">
        <v>-0.27</v>
      </c>
      <c r="E4" s="54">
        <v>-0.0655</v>
      </c>
      <c r="F4" s="55">
        <v>32.82</v>
      </c>
      <c r="G4" s="56">
        <v>0.0104</v>
      </c>
      <c r="H4" s="49" t="s">
        <v>108</v>
      </c>
    </row>
    <row r="5" spans="1:8" ht="36.75">
      <c r="A5" s="42">
        <v>347</v>
      </c>
      <c r="B5" s="43" t="s">
        <v>111</v>
      </c>
      <c r="C5" s="44">
        <v>19.22</v>
      </c>
      <c r="D5" s="45">
        <v>-1.08</v>
      </c>
      <c r="E5" s="46">
        <v>-0.0532</v>
      </c>
      <c r="F5" s="47">
        <v>16.07</v>
      </c>
      <c r="G5" s="48">
        <v>0.0302</v>
      </c>
      <c r="H5" s="41" t="s">
        <v>108</v>
      </c>
    </row>
    <row r="6" spans="1:8" ht="36.75">
      <c r="A6" s="50">
        <v>358</v>
      </c>
      <c r="B6" s="51" t="s">
        <v>112</v>
      </c>
      <c r="C6" s="52">
        <v>12.68</v>
      </c>
      <c r="D6" s="53">
        <v>-0.78</v>
      </c>
      <c r="E6" s="54">
        <v>-0.0579</v>
      </c>
      <c r="F6" s="55">
        <v>7.94</v>
      </c>
      <c r="G6" s="56">
        <v>0.0315</v>
      </c>
      <c r="H6" s="49" t="s">
        <v>108</v>
      </c>
    </row>
    <row r="7" spans="1:8" ht="36.75">
      <c r="A7" s="42">
        <v>386</v>
      </c>
      <c r="B7" s="43" t="s">
        <v>113</v>
      </c>
      <c r="C7" s="44">
        <v>7.06</v>
      </c>
      <c r="D7" s="45">
        <v>-0.25</v>
      </c>
      <c r="E7" s="46">
        <v>-0.0342</v>
      </c>
      <c r="F7" s="47">
        <v>11.35</v>
      </c>
      <c r="G7" s="48">
        <v>0.0212</v>
      </c>
      <c r="H7" s="41" t="s">
        <v>108</v>
      </c>
    </row>
    <row r="8" spans="1:8" ht="36.75">
      <c r="A8" s="50">
        <v>489</v>
      </c>
      <c r="B8" s="51" t="s">
        <v>114</v>
      </c>
      <c r="C8" s="52">
        <v>4.17</v>
      </c>
      <c r="D8" s="53">
        <v>-0.09</v>
      </c>
      <c r="E8" s="54">
        <v>-0.0211</v>
      </c>
      <c r="F8" s="55">
        <v>17.26</v>
      </c>
      <c r="G8" s="56">
        <v>0.0096</v>
      </c>
      <c r="H8" s="49" t="s">
        <v>108</v>
      </c>
    </row>
    <row r="9" spans="1:8" ht="36.75">
      <c r="A9" s="42">
        <v>525</v>
      </c>
      <c r="B9" s="43" t="s">
        <v>115</v>
      </c>
      <c r="C9" s="44">
        <v>5.26</v>
      </c>
      <c r="D9" s="45">
        <v>-0.35</v>
      </c>
      <c r="E9" s="46">
        <v>-0.0624</v>
      </c>
      <c r="F9" s="47">
        <v>30.13</v>
      </c>
      <c r="G9" s="48">
        <v>0.0152</v>
      </c>
      <c r="H9" s="41" t="s">
        <v>108</v>
      </c>
    </row>
    <row r="10" spans="1:8" ht="36.75">
      <c r="A10" s="50">
        <v>552</v>
      </c>
      <c r="B10" s="51" t="s">
        <v>116</v>
      </c>
      <c r="C10" s="52">
        <v>5.08</v>
      </c>
      <c r="D10" s="53">
        <v>-0.12</v>
      </c>
      <c r="E10" s="54">
        <v>-0.0231</v>
      </c>
      <c r="F10" s="55">
        <v>29.6</v>
      </c>
      <c r="G10" s="55" t="s">
        <v>117</v>
      </c>
      <c r="H10" s="49" t="s">
        <v>108</v>
      </c>
    </row>
    <row r="11" spans="1:8" ht="36.75">
      <c r="A11" s="42">
        <v>576</v>
      </c>
      <c r="B11" s="43" t="s">
        <v>10</v>
      </c>
      <c r="C11" s="44">
        <v>8.22</v>
      </c>
      <c r="D11" s="45">
        <v>-0.28</v>
      </c>
      <c r="E11" s="46">
        <v>-0.0329</v>
      </c>
      <c r="F11" s="47">
        <v>21.6</v>
      </c>
      <c r="G11" s="48">
        <v>0.0328</v>
      </c>
      <c r="H11" s="41" t="s">
        <v>108</v>
      </c>
    </row>
    <row r="12" spans="1:8" ht="36.75">
      <c r="A12" s="50">
        <v>598</v>
      </c>
      <c r="B12" s="51" t="s">
        <v>118</v>
      </c>
      <c r="C12" s="52">
        <v>3.15</v>
      </c>
      <c r="D12" s="53">
        <v>-0.21</v>
      </c>
      <c r="E12" s="54">
        <v>-0.0625</v>
      </c>
      <c r="F12" s="55">
        <v>21.63</v>
      </c>
      <c r="G12" s="56">
        <v>0.0159</v>
      </c>
      <c r="H12" s="49" t="s">
        <v>108</v>
      </c>
    </row>
    <row r="13" spans="1:8" ht="36.75">
      <c r="A13" s="42">
        <v>694</v>
      </c>
      <c r="B13" s="43" t="s">
        <v>119</v>
      </c>
      <c r="C13" s="44">
        <v>10.8</v>
      </c>
      <c r="D13" s="45">
        <v>-0.86</v>
      </c>
      <c r="E13" s="46">
        <v>-0.0738</v>
      </c>
      <c r="F13" s="47">
        <v>38.5</v>
      </c>
      <c r="G13" s="48">
        <v>0.0118</v>
      </c>
      <c r="H13" s="41" t="s">
        <v>108</v>
      </c>
    </row>
    <row r="14" spans="1:8" ht="36.75">
      <c r="A14" s="50">
        <v>728</v>
      </c>
      <c r="B14" s="51" t="s">
        <v>12</v>
      </c>
      <c r="C14" s="52">
        <v>3.85</v>
      </c>
      <c r="D14" s="53">
        <v>-0.16</v>
      </c>
      <c r="E14" s="54">
        <v>-0.0399</v>
      </c>
      <c r="F14" s="55">
        <v>11.48</v>
      </c>
      <c r="G14" s="56">
        <v>0.0221</v>
      </c>
      <c r="H14" s="49" t="s">
        <v>108</v>
      </c>
    </row>
    <row r="15" spans="1:8" ht="36.75">
      <c r="A15" s="42">
        <v>753</v>
      </c>
      <c r="B15" s="43" t="s">
        <v>120</v>
      </c>
      <c r="C15" s="44">
        <v>5.9</v>
      </c>
      <c r="D15" s="45">
        <v>-0.5</v>
      </c>
      <c r="E15" s="46">
        <v>-0.0781</v>
      </c>
      <c r="F15" s="47">
        <v>22.51</v>
      </c>
      <c r="G15" s="48">
        <v>0.0083</v>
      </c>
      <c r="H15" s="41" t="s">
        <v>108</v>
      </c>
    </row>
    <row r="16" spans="1:8" ht="36.75">
      <c r="A16" s="50">
        <v>763</v>
      </c>
      <c r="B16" s="51" t="s">
        <v>121</v>
      </c>
      <c r="C16" s="52">
        <v>29.3</v>
      </c>
      <c r="D16" s="53">
        <v>-2.15</v>
      </c>
      <c r="E16" s="54">
        <v>-0.0684</v>
      </c>
      <c r="F16" s="55">
        <v>36.65</v>
      </c>
      <c r="G16" s="56">
        <v>0.0051</v>
      </c>
      <c r="H16" s="49" t="s">
        <v>108</v>
      </c>
    </row>
    <row r="17" spans="1:8" ht="36.75">
      <c r="A17" s="42">
        <v>857</v>
      </c>
      <c r="B17" s="43" t="s">
        <v>122</v>
      </c>
      <c r="C17" s="44">
        <v>9.96</v>
      </c>
      <c r="D17" s="45">
        <v>-0.36</v>
      </c>
      <c r="E17" s="46">
        <v>-0.0349</v>
      </c>
      <c r="F17" s="47">
        <v>12.54</v>
      </c>
      <c r="G17" s="48">
        <v>0.0359</v>
      </c>
      <c r="H17" s="41" t="s">
        <v>108</v>
      </c>
    </row>
    <row r="18" spans="1:8" ht="36.75">
      <c r="A18" s="50">
        <v>902</v>
      </c>
      <c r="B18" s="51" t="s">
        <v>123</v>
      </c>
      <c r="C18" s="52">
        <v>7.53</v>
      </c>
      <c r="D18" s="53">
        <v>-0.4</v>
      </c>
      <c r="E18" s="54">
        <v>-0.0504</v>
      </c>
      <c r="F18" s="55">
        <v>14.95</v>
      </c>
      <c r="G18" s="56">
        <v>0.0372</v>
      </c>
      <c r="H18" s="49" t="s">
        <v>108</v>
      </c>
    </row>
    <row r="19" spans="1:8" ht="36.75">
      <c r="A19" s="42">
        <v>914</v>
      </c>
      <c r="B19" s="43" t="s">
        <v>124</v>
      </c>
      <c r="C19" s="44">
        <v>41.85</v>
      </c>
      <c r="D19" s="45">
        <v>-3.45</v>
      </c>
      <c r="E19" s="46">
        <v>-0.0762</v>
      </c>
      <c r="F19" s="47">
        <v>35.44</v>
      </c>
      <c r="G19" s="48">
        <v>0.0048</v>
      </c>
      <c r="H19" s="41" t="s">
        <v>108</v>
      </c>
    </row>
    <row r="20" spans="1:8" ht="36.75">
      <c r="A20" s="50">
        <v>939</v>
      </c>
      <c r="B20" s="51" t="s">
        <v>57</v>
      </c>
      <c r="C20" s="52">
        <v>5.05</v>
      </c>
      <c r="D20" s="53">
        <v>-0.28</v>
      </c>
      <c r="E20" s="54">
        <v>-0.0525</v>
      </c>
      <c r="F20" s="55">
        <v>24.49</v>
      </c>
      <c r="G20" s="56">
        <v>0.0182</v>
      </c>
      <c r="H20" s="49" t="s">
        <v>108</v>
      </c>
    </row>
    <row r="21" spans="1:8" ht="36.75">
      <c r="A21" s="42">
        <v>991</v>
      </c>
      <c r="B21" s="43" t="s">
        <v>18</v>
      </c>
      <c r="C21" s="44">
        <v>5.18</v>
      </c>
      <c r="D21" s="45">
        <v>-0.42</v>
      </c>
      <c r="E21" s="46">
        <v>-0.075</v>
      </c>
      <c r="F21" s="47">
        <v>19.34</v>
      </c>
      <c r="G21" s="48">
        <v>0.023</v>
      </c>
      <c r="H21" s="41" t="s">
        <v>108</v>
      </c>
    </row>
    <row r="22" spans="1:8" ht="36.75">
      <c r="A22" s="50">
        <v>1088</v>
      </c>
      <c r="B22" s="51" t="s">
        <v>59</v>
      </c>
      <c r="C22" s="52">
        <v>25.55</v>
      </c>
      <c r="D22" s="53">
        <v>-1.75</v>
      </c>
      <c r="E22" s="54">
        <v>-0.0641</v>
      </c>
      <c r="F22" s="55">
        <v>26.47</v>
      </c>
      <c r="G22" s="56">
        <v>0.0133</v>
      </c>
      <c r="H22" s="49" t="s">
        <v>108</v>
      </c>
    </row>
    <row r="23" spans="1:8" ht="36.75">
      <c r="A23" s="42">
        <v>1138</v>
      </c>
      <c r="B23" s="43" t="s">
        <v>125</v>
      </c>
      <c r="C23" s="44">
        <v>17.78</v>
      </c>
      <c r="D23" s="45">
        <v>-1.12</v>
      </c>
      <c r="E23" s="46">
        <v>-0.0593</v>
      </c>
      <c r="F23" s="47">
        <v>21.46</v>
      </c>
      <c r="G23" s="48">
        <v>0.0172</v>
      </c>
      <c r="H23" s="41" t="s">
        <v>108</v>
      </c>
    </row>
    <row r="24" spans="1:8" ht="36.75">
      <c r="A24" s="50">
        <v>1171</v>
      </c>
      <c r="B24" s="51" t="s">
        <v>126</v>
      </c>
      <c r="C24" s="52">
        <v>11.04</v>
      </c>
      <c r="D24" s="53">
        <v>-0.86</v>
      </c>
      <c r="E24" s="54">
        <v>-0.0723</v>
      </c>
      <c r="F24" s="55">
        <v>22.88</v>
      </c>
      <c r="G24" s="56">
        <v>0.0181</v>
      </c>
      <c r="H24" s="49" t="s">
        <v>108</v>
      </c>
    </row>
    <row r="25" spans="1:8" ht="36.75">
      <c r="A25" s="42">
        <v>1398</v>
      </c>
      <c r="B25" s="43" t="s">
        <v>127</v>
      </c>
      <c r="C25" s="44">
        <v>4.31</v>
      </c>
      <c r="D25" s="45">
        <v>-0.25</v>
      </c>
      <c r="E25" s="46">
        <v>-0.0548</v>
      </c>
      <c r="F25" s="47">
        <v>24.52</v>
      </c>
      <c r="G25" s="48">
        <v>0.0037</v>
      </c>
      <c r="H25" s="41" t="s">
        <v>108</v>
      </c>
    </row>
    <row r="26" spans="1:8" ht="36.75">
      <c r="A26" s="50">
        <v>1800</v>
      </c>
      <c r="B26" s="51" t="s">
        <v>128</v>
      </c>
      <c r="C26" s="52">
        <v>14.52</v>
      </c>
      <c r="D26" s="53">
        <v>-0.98</v>
      </c>
      <c r="E26" s="54">
        <v>-0.0632</v>
      </c>
      <c r="F26" s="55">
        <v>49.78</v>
      </c>
      <c r="G26" s="56">
        <v>0.0003</v>
      </c>
      <c r="H26" s="49" t="s">
        <v>108</v>
      </c>
    </row>
    <row r="27" spans="1:8" ht="36.75">
      <c r="A27" s="42">
        <v>1898</v>
      </c>
      <c r="B27" s="43" t="s">
        <v>129</v>
      </c>
      <c r="C27" s="44">
        <v>12</v>
      </c>
      <c r="D27" s="45">
        <v>-1.4</v>
      </c>
      <c r="E27" s="46">
        <v>-0.1045</v>
      </c>
      <c r="F27" s="47">
        <v>30.67</v>
      </c>
      <c r="G27" s="47" t="s">
        <v>117</v>
      </c>
      <c r="H27" s="41" t="s">
        <v>108</v>
      </c>
    </row>
    <row r="28" spans="1:8" ht="36.75">
      <c r="A28" s="50">
        <v>1919</v>
      </c>
      <c r="B28" s="51" t="s">
        <v>61</v>
      </c>
      <c r="C28" s="52">
        <v>10.54</v>
      </c>
      <c r="D28" s="53">
        <v>-1.64</v>
      </c>
      <c r="E28" s="54">
        <v>-0.1346</v>
      </c>
      <c r="F28" s="55">
        <v>36.74</v>
      </c>
      <c r="G28" s="56">
        <v>0.0074</v>
      </c>
      <c r="H28" s="49" t="s">
        <v>108</v>
      </c>
    </row>
    <row r="29" spans="1:8" ht="36.75">
      <c r="A29" s="42">
        <v>2318</v>
      </c>
      <c r="B29" s="43" t="s">
        <v>21</v>
      </c>
      <c r="C29" s="44">
        <v>59.2</v>
      </c>
      <c r="D29" s="45">
        <v>-2.2</v>
      </c>
      <c r="E29" s="46">
        <v>-0.0358</v>
      </c>
      <c r="F29" s="47">
        <v>46.79</v>
      </c>
      <c r="G29" s="48">
        <v>0.0091</v>
      </c>
      <c r="H29" s="41" t="s">
        <v>108</v>
      </c>
    </row>
    <row r="30" spans="1:8" ht="36.75">
      <c r="A30" s="50">
        <v>2328</v>
      </c>
      <c r="B30" s="51" t="s">
        <v>63</v>
      </c>
      <c r="C30" s="52">
        <v>8.05</v>
      </c>
      <c r="D30" s="53">
        <v>-0.88</v>
      </c>
      <c r="E30" s="54">
        <v>-0.0985</v>
      </c>
      <c r="F30" s="55">
        <v>43.07</v>
      </c>
      <c r="G30" s="55" t="s">
        <v>117</v>
      </c>
      <c r="H30" s="49" t="s">
        <v>108</v>
      </c>
    </row>
    <row r="31" spans="1:8" ht="36.75">
      <c r="A31" s="42">
        <v>2600</v>
      </c>
      <c r="B31" s="43" t="s">
        <v>23</v>
      </c>
      <c r="C31" s="44">
        <v>11.98</v>
      </c>
      <c r="D31" s="45">
        <v>-0.84</v>
      </c>
      <c r="E31" s="46">
        <v>-0.0655</v>
      </c>
      <c r="F31" s="47">
        <v>11.67</v>
      </c>
      <c r="G31" s="48">
        <v>0.0253</v>
      </c>
      <c r="H31" s="41" t="s">
        <v>108</v>
      </c>
    </row>
    <row r="32" spans="1:8" ht="36.75">
      <c r="A32" s="50">
        <v>2628</v>
      </c>
      <c r="B32" s="51" t="s">
        <v>25</v>
      </c>
      <c r="C32" s="52">
        <v>28.6</v>
      </c>
      <c r="D32" s="53">
        <v>-1.6</v>
      </c>
      <c r="E32" s="54">
        <v>-0.053</v>
      </c>
      <c r="F32" s="55">
        <v>38.37</v>
      </c>
      <c r="G32" s="56">
        <v>0.0049</v>
      </c>
      <c r="H32" s="49" t="s">
        <v>108</v>
      </c>
    </row>
    <row r="33" spans="1:8" ht="36.75">
      <c r="A33" s="42">
        <v>2698</v>
      </c>
      <c r="B33" s="43" t="s">
        <v>65</v>
      </c>
      <c r="C33" s="44">
        <v>12.66</v>
      </c>
      <c r="D33" s="45">
        <v>-1.54</v>
      </c>
      <c r="E33" s="46">
        <v>-0.1085</v>
      </c>
      <c r="F33" s="47">
        <v>8.87</v>
      </c>
      <c r="G33" s="48">
        <v>0.0348</v>
      </c>
      <c r="H33" s="41" t="s">
        <v>108</v>
      </c>
    </row>
    <row r="34" spans="1:8" ht="36.75">
      <c r="A34" s="50">
        <v>2727</v>
      </c>
      <c r="B34" s="51" t="s">
        <v>67</v>
      </c>
      <c r="C34" s="52">
        <v>3.51</v>
      </c>
      <c r="D34" s="53">
        <v>-0.15</v>
      </c>
      <c r="E34" s="54">
        <v>-0.041</v>
      </c>
      <c r="F34" s="55">
        <v>20.37</v>
      </c>
      <c r="G34" s="56">
        <v>0.0174</v>
      </c>
      <c r="H34" s="49" t="s">
        <v>108</v>
      </c>
    </row>
    <row r="35" spans="1:8" ht="36.75">
      <c r="A35" s="42">
        <v>2777</v>
      </c>
      <c r="B35" s="43" t="s">
        <v>78</v>
      </c>
      <c r="C35" s="44">
        <v>24</v>
      </c>
      <c r="D35" s="45">
        <v>-2.2</v>
      </c>
      <c r="E35" s="46">
        <v>-0.084</v>
      </c>
      <c r="F35" s="47">
        <v>34.78</v>
      </c>
      <c r="G35" s="48">
        <v>0.0125</v>
      </c>
      <c r="H35" s="41" t="s">
        <v>108</v>
      </c>
    </row>
    <row r="36" spans="1:8" ht="36.75">
      <c r="A36" s="50">
        <v>2866</v>
      </c>
      <c r="B36" s="51" t="s">
        <v>69</v>
      </c>
      <c r="C36" s="52">
        <v>5.6</v>
      </c>
      <c r="D36" s="53">
        <v>-0.57</v>
      </c>
      <c r="E36" s="54">
        <v>-0.0924</v>
      </c>
      <c r="F36" s="55">
        <v>39.3</v>
      </c>
      <c r="G36" s="56">
        <v>0.0072</v>
      </c>
      <c r="H36" s="49" t="s">
        <v>108</v>
      </c>
    </row>
    <row r="37" spans="1:8" ht="36.75">
      <c r="A37" s="42">
        <v>2883</v>
      </c>
      <c r="B37" s="43" t="s">
        <v>71</v>
      </c>
      <c r="C37" s="44">
        <v>9.44</v>
      </c>
      <c r="D37" s="45">
        <v>-0.32</v>
      </c>
      <c r="E37" s="46">
        <v>-0.0328</v>
      </c>
      <c r="F37" s="47">
        <v>33.43</v>
      </c>
      <c r="G37" s="48">
        <v>0.0064</v>
      </c>
      <c r="H37" s="41" t="s">
        <v>108</v>
      </c>
    </row>
    <row r="38" spans="1:8" ht="36.75">
      <c r="A38" s="50">
        <v>2899</v>
      </c>
      <c r="B38" s="51" t="s">
        <v>73</v>
      </c>
      <c r="C38" s="52">
        <v>5.14</v>
      </c>
      <c r="D38" s="53">
        <v>-0.49</v>
      </c>
      <c r="E38" s="54">
        <v>-0.087</v>
      </c>
      <c r="F38" s="55">
        <v>39.63</v>
      </c>
      <c r="G38" s="56">
        <v>0.014</v>
      </c>
      <c r="H38" s="49" t="s">
        <v>108</v>
      </c>
    </row>
    <row r="39" spans="1:8" ht="36.75">
      <c r="A39" s="42">
        <v>3328</v>
      </c>
      <c r="B39" s="43" t="s">
        <v>75</v>
      </c>
      <c r="C39" s="44">
        <v>7.91</v>
      </c>
      <c r="D39" s="45">
        <v>-0.25</v>
      </c>
      <c r="E39" s="46">
        <v>-0.0306</v>
      </c>
      <c r="F39" s="47">
        <v>29.51</v>
      </c>
      <c r="G39" s="48">
        <v>0.0126</v>
      </c>
      <c r="H39" s="41" t="s">
        <v>108</v>
      </c>
    </row>
    <row r="40" spans="1:8" ht="36.75">
      <c r="A40" s="50">
        <v>3968</v>
      </c>
      <c r="B40" s="51" t="s">
        <v>130</v>
      </c>
      <c r="C40" s="52">
        <v>26.15</v>
      </c>
      <c r="D40" s="53">
        <v>-1.25</v>
      </c>
      <c r="E40" s="54">
        <v>-0.0456</v>
      </c>
      <c r="F40" s="55">
        <v>49.39</v>
      </c>
      <c r="G40" s="56">
        <v>0.0047</v>
      </c>
      <c r="H40" s="49" t="s">
        <v>108</v>
      </c>
    </row>
    <row r="41" spans="1:8" ht="36.75">
      <c r="A41" s="42">
        <v>3988</v>
      </c>
      <c r="B41" s="43" t="s">
        <v>80</v>
      </c>
      <c r="C41" s="44">
        <v>3.59</v>
      </c>
      <c r="D41" s="45">
        <v>-0.12</v>
      </c>
      <c r="E41" s="46">
        <v>-0.0323</v>
      </c>
      <c r="F41" s="47">
        <v>19.78</v>
      </c>
      <c r="G41" s="48">
        <v>0.0111</v>
      </c>
      <c r="H41" s="41" t="s">
        <v>108</v>
      </c>
    </row>
    <row r="42" spans="1:8" ht="16.5" customHeight="1">
      <c r="A42" s="57" t="s">
        <v>150</v>
      </c>
      <c r="B42" s="57"/>
      <c r="C42" s="57"/>
      <c r="D42" s="57"/>
      <c r="E42" s="57"/>
      <c r="F42" s="57"/>
      <c r="G42" s="57"/>
      <c r="H42" s="57"/>
    </row>
  </sheetData>
  <mergeCells count="1">
    <mergeCell ref="A42:H42"/>
  </mergeCells>
  <hyperlinks>
    <hyperlink ref="A1" r:id="rId1" display="http://www.aastocks.com/chi/stockquote/default.asp?symbol=0168"/>
    <hyperlink ref="A2" r:id="rId2" display="http://www.aastocks.com/chi/stockquote/default.asp?symbol=0177"/>
    <hyperlink ref="A3" r:id="rId3" display="http://www.aastocks.com/chi/stockquote/default.asp?symbol=0323"/>
    <hyperlink ref="A4" r:id="rId4" display="http://www.aastocks.com/chi/stockquote/default.asp?symbol=0338"/>
    <hyperlink ref="A5" r:id="rId5" display="http://www.aastocks.com/chi/stockquote/default.asp?symbol=0347"/>
    <hyperlink ref="A6" r:id="rId6" display="http://www.aastocks.com/chi/stockquote/default.asp?symbol=0358"/>
    <hyperlink ref="A7" r:id="rId7" display="http://www.aastocks.com/chi/stockquote/default.asp?symbol=0386"/>
    <hyperlink ref="A8" r:id="rId8" display="http://www.aastocks.com/chi/stockquote/default.asp?symbol=0489"/>
    <hyperlink ref="A9" r:id="rId9" display="http://www.aastocks.com/chi/stockquote/default.asp?symbol=0525"/>
    <hyperlink ref="A10" r:id="rId10" display="http://www.aastocks.com/chi/stockquote/default.asp?symbol=0552"/>
    <hyperlink ref="A11" r:id="rId11" display="http://www.aastocks.com/chi/stockquote/default.asp?symbol=0576"/>
    <hyperlink ref="A12" r:id="rId12" display="http://www.aastocks.com/chi/stockquote/default.asp?symbol=0598"/>
    <hyperlink ref="A13" r:id="rId13" display="http://www.aastocks.com/chi/stockquote/default.asp?symbol=0694"/>
    <hyperlink ref="A14" r:id="rId14" display="http://www.aastocks.com/chi/stockquote/default.asp?symbol=0728"/>
    <hyperlink ref="A15" r:id="rId15" display="http://www.aastocks.com/chi/stockquote/default.asp?symbol=0753"/>
    <hyperlink ref="A16" r:id="rId16" display="http://www.aastocks.com/chi/stockquote/default.asp?symbol=0763"/>
    <hyperlink ref="A17" r:id="rId17" display="http://www.aastocks.com/chi/stockquote/default.asp?symbol=0857"/>
    <hyperlink ref="A18" r:id="rId18" display="http://www.aastocks.com/chi/stockquote/default.asp?symbol=0902"/>
    <hyperlink ref="A19" r:id="rId19" display="http://www.aastocks.com/chi/stockquote/default.asp?symbol=0914"/>
    <hyperlink ref="A20" r:id="rId20" display="http://www.aastocks.com/chi/stockquote/default.asp?symbol=0939"/>
    <hyperlink ref="A21" r:id="rId21" display="http://www.aastocks.com/chi/stockquote/default.asp?symbol=0991"/>
    <hyperlink ref="A22" r:id="rId22" display="http://www.aastocks.com/chi/stockquote/default.asp?symbol=1088"/>
    <hyperlink ref="A23" r:id="rId23" display="http://www.aastocks.com/chi/stockquote/default.asp?symbol=1138"/>
    <hyperlink ref="A24" r:id="rId24" display="http://www.aastocks.com/chi/stockquote/default.asp?symbol=1171"/>
    <hyperlink ref="A25" r:id="rId25" display="http://www.aastocks.com/chi/stockquote/default.asp?symbol=1398"/>
    <hyperlink ref="A26" r:id="rId26" display="http://www.aastocks.com/chi/stockquote/default.asp?symbol=1800"/>
    <hyperlink ref="A27" r:id="rId27" display="http://www.aastocks.com/chi/stockquote/default.asp?symbol=1898"/>
    <hyperlink ref="A28" r:id="rId28" display="http://www.aastocks.com/chi/stockquote/default.asp?symbol=1919"/>
    <hyperlink ref="A29" r:id="rId29" display="http://www.aastocks.com/chi/stockquote/default.asp?symbol=2318"/>
    <hyperlink ref="A30" r:id="rId30" display="http://www.aastocks.com/chi/stockquote/default.asp?symbol=2328"/>
    <hyperlink ref="A31" r:id="rId31" display="http://www.aastocks.com/chi/stockquote/default.asp?symbol=2600"/>
    <hyperlink ref="A32" r:id="rId32" display="http://www.aastocks.com/chi/stockquote/default.asp?symbol=2628"/>
    <hyperlink ref="A33" r:id="rId33" display="http://www.aastocks.com/chi/stockquote/default.asp?symbol=2698"/>
    <hyperlink ref="A34" r:id="rId34" display="http://www.aastocks.com/chi/stockquote/default.asp?symbol=2727"/>
    <hyperlink ref="A35" r:id="rId35" display="http://www.aastocks.com/chi/stockquote/default.asp?symbol=2777"/>
    <hyperlink ref="A36" r:id="rId36" display="http://www.aastocks.com/chi/stockquote/default.asp?symbol=2866"/>
    <hyperlink ref="A37" r:id="rId37" display="http://www.aastocks.com/chi/stockquote/default.asp?symbol=2883"/>
    <hyperlink ref="A38" r:id="rId38" display="http://www.aastocks.com/chi/stockquote/default.asp?symbol=2899"/>
    <hyperlink ref="A39" r:id="rId39" display="http://www.aastocks.com/chi/stockquote/default.asp?symbol=3328"/>
    <hyperlink ref="A40" r:id="rId40" display="http://www.aastocks.com/chi/stockquote/default.asp?symbol=3968"/>
    <hyperlink ref="A41" r:id="rId41" display="http://www.aastocks.com/chi/stockquote/default.asp?symbol=3988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3"/>
  <sheetViews>
    <sheetView tabSelected="1" workbookViewId="0" topLeftCell="A1">
      <pane xSplit="1" ySplit="5" topLeftCell="I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2" sqref="M52"/>
    </sheetView>
  </sheetViews>
  <sheetFormatPr defaultColWidth="9.00390625" defaultRowHeight="16.5"/>
  <cols>
    <col min="1" max="1" width="9.375" style="22" customWidth="1"/>
    <col min="2" max="2" width="29.125" style="4" customWidth="1"/>
    <col min="3" max="3" width="16.125" style="4" bestFit="1" customWidth="1"/>
    <col min="4" max="4" width="15.875" style="3" bestFit="1" customWidth="1"/>
    <col min="5" max="5" width="13.75390625" style="3" bestFit="1" customWidth="1"/>
    <col min="6" max="7" width="8.00390625" style="4" customWidth="1"/>
    <col min="8" max="8" width="8.00390625" style="65" customWidth="1"/>
    <col min="9" max="9" width="17.625" style="4" customWidth="1"/>
    <col min="10" max="10" width="16.25390625" style="4" customWidth="1"/>
    <col min="11" max="12" width="8.00390625" style="4" customWidth="1"/>
    <col min="13" max="13" width="16.25390625" style="4" customWidth="1"/>
    <col min="14" max="14" width="15.875" style="69" customWidth="1"/>
    <col min="15" max="15" width="8.00390625" style="65" customWidth="1"/>
    <col min="16" max="16" width="8.00390625" style="4" customWidth="1"/>
    <col min="17" max="17" width="14.875" style="4" customWidth="1"/>
    <col min="18" max="18" width="25.375" style="4" customWidth="1"/>
    <col min="19" max="19" width="25.50390625" style="69" customWidth="1"/>
    <col min="20" max="20" width="22.50390625" style="4" customWidth="1"/>
    <col min="21" max="21" width="21.625" style="4" customWidth="1"/>
    <col min="22" max="25" width="8.00390625" style="4" customWidth="1"/>
    <col min="26" max="26" width="9.75390625" style="4" customWidth="1"/>
    <col min="27" max="27" width="18.50390625" style="4" customWidth="1"/>
    <col min="28" max="28" width="11.25390625" style="4" customWidth="1"/>
    <col min="29" max="16384" width="8.00390625" style="4" customWidth="1"/>
  </cols>
  <sheetData>
    <row r="1" spans="1:3" ht="12.75">
      <c r="A1" s="1" t="s">
        <v>33</v>
      </c>
      <c r="B1" s="2"/>
      <c r="C1" s="2"/>
    </row>
    <row r="2" spans="1:3" ht="14.25">
      <c r="A2" s="5" t="s">
        <v>34</v>
      </c>
      <c r="B2" s="2"/>
      <c r="C2" s="2"/>
    </row>
    <row r="3" spans="1:27" ht="12.75">
      <c r="A3" s="1"/>
      <c r="B3" s="2"/>
      <c r="C3" s="2"/>
      <c r="Y3" s="79"/>
      <c r="Z3" s="79"/>
      <c r="AA3" s="79"/>
    </row>
    <row r="4" spans="1:27" s="8" customFormat="1" ht="63">
      <c r="A4" s="17" t="s">
        <v>1</v>
      </c>
      <c r="B4" s="6" t="s">
        <v>2</v>
      </c>
      <c r="C4" s="6"/>
      <c r="D4" s="7" t="s">
        <v>28</v>
      </c>
      <c r="E4" s="7" t="s">
        <v>29</v>
      </c>
      <c r="H4" s="67"/>
      <c r="I4" s="38" t="s">
        <v>101</v>
      </c>
      <c r="J4" s="38" t="s">
        <v>103</v>
      </c>
      <c r="K4" s="39" t="s">
        <v>104</v>
      </c>
      <c r="L4" s="39" t="s">
        <v>106</v>
      </c>
      <c r="M4" s="39" t="s">
        <v>139</v>
      </c>
      <c r="N4" s="74" t="s">
        <v>131</v>
      </c>
      <c r="O4" s="66" t="s">
        <v>134</v>
      </c>
      <c r="P4" s="59" t="s">
        <v>135</v>
      </c>
      <c r="Q4" s="40" t="s">
        <v>136</v>
      </c>
      <c r="R4" s="60" t="s">
        <v>132</v>
      </c>
      <c r="S4" s="70" t="s">
        <v>133</v>
      </c>
      <c r="T4" s="39" t="s">
        <v>137</v>
      </c>
      <c r="U4" s="39" t="s">
        <v>138</v>
      </c>
      <c r="Y4" s="82" t="s">
        <v>144</v>
      </c>
      <c r="Z4" s="82" t="s">
        <v>145</v>
      </c>
      <c r="AA4" s="83" t="s">
        <v>139</v>
      </c>
    </row>
    <row r="5" spans="1:20" s="8" customFormat="1" ht="15">
      <c r="A5" s="18" t="s">
        <v>3</v>
      </c>
      <c r="B5" s="9" t="s">
        <v>0</v>
      </c>
      <c r="C5" s="6"/>
      <c r="D5" s="10" t="s">
        <v>30</v>
      </c>
      <c r="E5" s="10" t="s">
        <v>31</v>
      </c>
      <c r="H5" s="73" t="s">
        <v>100</v>
      </c>
      <c r="I5" s="38" t="s">
        <v>102</v>
      </c>
      <c r="J5" s="38" t="s">
        <v>102</v>
      </c>
      <c r="K5" s="40" t="s">
        <v>105</v>
      </c>
      <c r="L5" s="40" t="s">
        <v>105</v>
      </c>
      <c r="M5" s="37"/>
      <c r="N5" s="71"/>
      <c r="O5" s="67"/>
      <c r="P5" s="37"/>
      <c r="Q5" s="37"/>
      <c r="R5" s="37"/>
      <c r="S5" s="71"/>
      <c r="T5" s="37"/>
    </row>
    <row r="6" spans="1:29" s="11" customFormat="1" ht="14.25" customHeight="1">
      <c r="A6" s="28">
        <v>168</v>
      </c>
      <c r="B6" s="11" t="s">
        <v>37</v>
      </c>
      <c r="C6" s="30" t="s">
        <v>38</v>
      </c>
      <c r="D6" s="23">
        <v>0.5</v>
      </c>
      <c r="E6" s="26">
        <v>1</v>
      </c>
      <c r="H6" s="61">
        <f>A6</f>
        <v>168</v>
      </c>
      <c r="I6" s="11">
        <v>655000000</v>
      </c>
      <c r="K6" s="58">
        <f>'aastock open price'!C1</f>
        <v>17.9</v>
      </c>
      <c r="L6" s="58">
        <f>'aastock closing price'!C1</f>
        <v>17.9</v>
      </c>
      <c r="M6" s="62">
        <f>K6*I6</f>
        <v>11724500000</v>
      </c>
      <c r="N6" s="62">
        <f>I6*L6</f>
        <v>11724500000</v>
      </c>
      <c r="O6" s="61">
        <f>D6</f>
        <v>0.5</v>
      </c>
      <c r="P6" s="61">
        <f>E6</f>
        <v>1</v>
      </c>
      <c r="Q6" s="11">
        <f>O6*I6</f>
        <v>327500000</v>
      </c>
      <c r="R6" s="58">
        <f>Q6*K6</f>
        <v>5862250000</v>
      </c>
      <c r="S6" s="62">
        <f>Q6*L6</f>
        <v>5862250000</v>
      </c>
      <c r="T6" s="58">
        <f>I6*K6*O6*P6</f>
        <v>5862250000</v>
      </c>
      <c r="U6" s="72">
        <f>I6*L6*O6*P6</f>
        <v>5862250000</v>
      </c>
      <c r="X6" s="60"/>
      <c r="Y6" s="79">
        <f>A6</f>
        <v>168</v>
      </c>
      <c r="Z6" s="85">
        <v>17.9</v>
      </c>
      <c r="AA6" s="85">
        <f>Z6*I6</f>
        <v>11724500000</v>
      </c>
      <c r="AB6" s="81"/>
      <c r="AC6" s="81"/>
    </row>
    <row r="7" spans="1:29" s="11" customFormat="1" ht="14.25" customHeight="1">
      <c r="A7" s="29">
        <v>177</v>
      </c>
      <c r="B7" s="12" t="s">
        <v>39</v>
      </c>
      <c r="C7" s="31" t="s">
        <v>40</v>
      </c>
      <c r="D7" s="24">
        <v>1</v>
      </c>
      <c r="E7" s="27">
        <v>1</v>
      </c>
      <c r="H7" s="61">
        <f>A7</f>
        <v>177</v>
      </c>
      <c r="I7" s="11">
        <v>1222000000</v>
      </c>
      <c r="K7" s="58">
        <f>'aastock open price'!C2</f>
        <v>6.75</v>
      </c>
      <c r="L7" s="58">
        <f>'aastock closing price'!C2</f>
        <v>6.75</v>
      </c>
      <c r="M7" s="63">
        <f>K7*I7</f>
        <v>8248500000</v>
      </c>
      <c r="N7" s="62">
        <f aca="true" t="shared" si="0" ref="N7:N46">I7*L7</f>
        <v>8248500000</v>
      </c>
      <c r="O7" s="61">
        <f>D7</f>
        <v>1</v>
      </c>
      <c r="P7" s="61">
        <f>E7</f>
        <v>1</v>
      </c>
      <c r="Q7" s="11">
        <f>O7*I7</f>
        <v>1222000000</v>
      </c>
      <c r="R7" s="58">
        <f aca="true" t="shared" si="1" ref="R7:R46">Q7*K7</f>
        <v>8248500000</v>
      </c>
      <c r="S7" s="62">
        <f aca="true" t="shared" si="2" ref="S7:S46">Q7*L7</f>
        <v>8248500000</v>
      </c>
      <c r="T7" s="58">
        <f aca="true" t="shared" si="3" ref="T7:T46">I7*K7*O7*P7</f>
        <v>8248500000</v>
      </c>
      <c r="U7" s="72">
        <f aca="true" t="shared" si="4" ref="U7:U46">I7*L7*O7*P7</f>
        <v>8248500000</v>
      </c>
      <c r="X7" s="60"/>
      <c r="Y7" s="79">
        <f aca="true" t="shared" si="5" ref="Y7:Y46">A7</f>
        <v>177</v>
      </c>
      <c r="Z7" s="85">
        <v>6.75</v>
      </c>
      <c r="AA7" s="85">
        <f aca="true" t="shared" si="6" ref="AA7:AA46">Z7*I7</f>
        <v>8248500000</v>
      </c>
      <c r="AB7" s="81"/>
      <c r="AC7" s="81"/>
    </row>
    <row r="8" spans="1:29" s="11" customFormat="1" ht="14.25" customHeight="1">
      <c r="A8" s="28">
        <v>323</v>
      </c>
      <c r="B8" s="11" t="s">
        <v>41</v>
      </c>
      <c r="C8" s="30" t="s">
        <v>42</v>
      </c>
      <c r="D8" s="23">
        <v>1</v>
      </c>
      <c r="E8" s="26">
        <v>1</v>
      </c>
      <c r="H8" s="61">
        <f aca="true" t="shared" si="7" ref="H8:H46">A8</f>
        <v>323</v>
      </c>
      <c r="I8" s="11">
        <v>1733000000</v>
      </c>
      <c r="K8" s="58">
        <f>'aastock open price'!C3</f>
        <v>5.61</v>
      </c>
      <c r="L8" s="58">
        <f>'aastock closing price'!C3</f>
        <v>5.61</v>
      </c>
      <c r="M8" s="62">
        <f aca="true" t="shared" si="8" ref="M8:M46">K8*I8</f>
        <v>9722130000</v>
      </c>
      <c r="N8" s="62">
        <f t="shared" si="0"/>
        <v>9722130000</v>
      </c>
      <c r="O8" s="61">
        <f>D8</f>
        <v>1</v>
      </c>
      <c r="P8" s="61">
        <f aca="true" t="shared" si="9" ref="P8:P46">E8</f>
        <v>1</v>
      </c>
      <c r="Q8" s="11">
        <f aca="true" t="shared" si="10" ref="Q8:Q46">O8*I8</f>
        <v>1733000000</v>
      </c>
      <c r="R8" s="58">
        <f t="shared" si="1"/>
        <v>9722130000</v>
      </c>
      <c r="S8" s="62">
        <f t="shared" si="2"/>
        <v>9722130000</v>
      </c>
      <c r="T8" s="58">
        <f t="shared" si="3"/>
        <v>9722130000</v>
      </c>
      <c r="U8" s="72">
        <f t="shared" si="4"/>
        <v>9722130000</v>
      </c>
      <c r="X8" s="60"/>
      <c r="Y8" s="79">
        <f t="shared" si="5"/>
        <v>323</v>
      </c>
      <c r="Z8" s="85">
        <v>5.61</v>
      </c>
      <c r="AA8" s="85">
        <f t="shared" si="6"/>
        <v>9722130000</v>
      </c>
      <c r="AB8" s="81"/>
      <c r="AC8" s="81"/>
    </row>
    <row r="9" spans="1:29" s="11" customFormat="1" ht="14.25" customHeight="1">
      <c r="A9" s="29">
        <v>338</v>
      </c>
      <c r="B9" s="12" t="s">
        <v>5</v>
      </c>
      <c r="C9" s="31" t="s">
        <v>6</v>
      </c>
      <c r="D9" s="24">
        <v>1</v>
      </c>
      <c r="E9" s="27">
        <v>1</v>
      </c>
      <c r="H9" s="61">
        <f t="shared" si="7"/>
        <v>338</v>
      </c>
      <c r="I9" s="11">
        <v>2330000000</v>
      </c>
      <c r="K9" s="58">
        <f>'aastock open price'!C4</f>
        <v>3.85</v>
      </c>
      <c r="L9" s="58">
        <f>'aastock closing price'!C4</f>
        <v>3.85</v>
      </c>
      <c r="M9" s="63">
        <f t="shared" si="8"/>
        <v>8970500000</v>
      </c>
      <c r="N9" s="62">
        <f t="shared" si="0"/>
        <v>8970500000</v>
      </c>
      <c r="O9" s="61">
        <f aca="true" t="shared" si="11" ref="O9:O46">D9</f>
        <v>1</v>
      </c>
      <c r="P9" s="61">
        <f t="shared" si="9"/>
        <v>1</v>
      </c>
      <c r="Q9" s="11">
        <f t="shared" si="10"/>
        <v>2330000000</v>
      </c>
      <c r="R9" s="58">
        <f t="shared" si="1"/>
        <v>8970500000</v>
      </c>
      <c r="S9" s="62">
        <f t="shared" si="2"/>
        <v>8970500000</v>
      </c>
      <c r="T9" s="58">
        <f t="shared" si="3"/>
        <v>8970500000</v>
      </c>
      <c r="U9" s="72">
        <f t="shared" si="4"/>
        <v>8970500000</v>
      </c>
      <c r="X9" s="60"/>
      <c r="Y9" s="79">
        <f t="shared" si="5"/>
        <v>338</v>
      </c>
      <c r="Z9" s="85">
        <v>3.85</v>
      </c>
      <c r="AA9" s="85">
        <f t="shared" si="6"/>
        <v>8970500000</v>
      </c>
      <c r="AB9" s="81"/>
      <c r="AC9" s="81"/>
    </row>
    <row r="10" spans="1:29" s="11" customFormat="1" ht="14.25" customHeight="1">
      <c r="A10" s="28">
        <v>347</v>
      </c>
      <c r="B10" s="11" t="s">
        <v>81</v>
      </c>
      <c r="C10" s="30" t="s">
        <v>82</v>
      </c>
      <c r="D10" s="23">
        <v>1</v>
      </c>
      <c r="E10" s="26">
        <v>1</v>
      </c>
      <c r="H10" s="61">
        <f t="shared" si="7"/>
        <v>347</v>
      </c>
      <c r="I10" s="11">
        <v>890000000</v>
      </c>
      <c r="K10" s="58">
        <f>'aastock open price'!C5</f>
        <v>19.22</v>
      </c>
      <c r="L10" s="58">
        <f>'aastock closing price'!C5</f>
        <v>19.22</v>
      </c>
      <c r="M10" s="62">
        <f t="shared" si="8"/>
        <v>17105799999.999998</v>
      </c>
      <c r="N10" s="62">
        <f t="shared" si="0"/>
        <v>17105799999.999998</v>
      </c>
      <c r="O10" s="61">
        <f t="shared" si="11"/>
        <v>1</v>
      </c>
      <c r="P10" s="61">
        <f t="shared" si="9"/>
        <v>1</v>
      </c>
      <c r="Q10" s="11">
        <f t="shared" si="10"/>
        <v>890000000</v>
      </c>
      <c r="R10" s="58">
        <f t="shared" si="1"/>
        <v>17105799999.999998</v>
      </c>
      <c r="S10" s="62">
        <f t="shared" si="2"/>
        <v>17105799999.999998</v>
      </c>
      <c r="T10" s="58">
        <f t="shared" si="3"/>
        <v>17105799999.999998</v>
      </c>
      <c r="U10" s="72">
        <f t="shared" si="4"/>
        <v>17105799999.999998</v>
      </c>
      <c r="X10" s="60"/>
      <c r="Y10" s="79">
        <f t="shared" si="5"/>
        <v>347</v>
      </c>
      <c r="Z10" s="85">
        <v>19.22</v>
      </c>
      <c r="AA10" s="85">
        <f t="shared" si="6"/>
        <v>17105799999.999998</v>
      </c>
      <c r="AB10" s="81"/>
      <c r="AC10" s="81"/>
    </row>
    <row r="11" spans="1:29" s="11" customFormat="1" ht="14.25" customHeight="1">
      <c r="A11" s="29">
        <v>358</v>
      </c>
      <c r="B11" s="12" t="s">
        <v>43</v>
      </c>
      <c r="C11" s="31" t="s">
        <v>44</v>
      </c>
      <c r="D11" s="24">
        <v>1</v>
      </c>
      <c r="E11" s="27">
        <v>1</v>
      </c>
      <c r="H11" s="61">
        <f t="shared" si="7"/>
        <v>358</v>
      </c>
      <c r="I11" s="11">
        <v>1387000000</v>
      </c>
      <c r="K11" s="58">
        <f>'aastock open price'!C6</f>
        <v>12.68</v>
      </c>
      <c r="L11" s="58">
        <f>'aastock closing price'!C6</f>
        <v>12.68</v>
      </c>
      <c r="M11" s="63">
        <f t="shared" si="8"/>
        <v>17587160000</v>
      </c>
      <c r="N11" s="62">
        <f t="shared" si="0"/>
        <v>17587160000</v>
      </c>
      <c r="O11" s="61">
        <f t="shared" si="11"/>
        <v>1</v>
      </c>
      <c r="P11" s="61">
        <f t="shared" si="9"/>
        <v>1</v>
      </c>
      <c r="Q11" s="11">
        <f t="shared" si="10"/>
        <v>1387000000</v>
      </c>
      <c r="R11" s="58">
        <f t="shared" si="1"/>
        <v>17587160000</v>
      </c>
      <c r="S11" s="62">
        <f t="shared" si="2"/>
        <v>17587160000</v>
      </c>
      <c r="T11" s="58">
        <f t="shared" si="3"/>
        <v>17587160000</v>
      </c>
      <c r="U11" s="72">
        <f t="shared" si="4"/>
        <v>17587160000</v>
      </c>
      <c r="X11" s="60"/>
      <c r="Y11" s="79">
        <f t="shared" si="5"/>
        <v>358</v>
      </c>
      <c r="Z11" s="85">
        <v>12.68</v>
      </c>
      <c r="AA11" s="85">
        <f t="shared" si="6"/>
        <v>17587160000</v>
      </c>
      <c r="AB11" s="81"/>
      <c r="AC11" s="81"/>
    </row>
    <row r="12" spans="1:29" s="11" customFormat="1" ht="14.25" customHeight="1">
      <c r="A12" s="28">
        <v>386</v>
      </c>
      <c r="B12" s="11" t="s">
        <v>7</v>
      </c>
      <c r="C12" s="30" t="s">
        <v>8</v>
      </c>
      <c r="D12" s="23">
        <v>1</v>
      </c>
      <c r="E12" s="26">
        <v>1</v>
      </c>
      <c r="H12" s="61">
        <f t="shared" si="7"/>
        <v>386</v>
      </c>
      <c r="I12" s="11">
        <v>16780000000</v>
      </c>
      <c r="K12" s="58">
        <f>'aastock open price'!C7</f>
        <v>7.06</v>
      </c>
      <c r="L12" s="58">
        <f>'aastock closing price'!C7</f>
        <v>7.06</v>
      </c>
      <c r="M12" s="62">
        <f t="shared" si="8"/>
        <v>118466800000</v>
      </c>
      <c r="N12" s="62">
        <f t="shared" si="0"/>
        <v>118466800000</v>
      </c>
      <c r="O12" s="61">
        <f t="shared" si="11"/>
        <v>1</v>
      </c>
      <c r="P12" s="61">
        <f t="shared" si="9"/>
        <v>1</v>
      </c>
      <c r="Q12" s="11">
        <f t="shared" si="10"/>
        <v>16780000000</v>
      </c>
      <c r="R12" s="58">
        <f t="shared" si="1"/>
        <v>118466800000</v>
      </c>
      <c r="S12" s="62">
        <f t="shared" si="2"/>
        <v>118466800000</v>
      </c>
      <c r="T12" s="58">
        <f t="shared" si="3"/>
        <v>118466800000</v>
      </c>
      <c r="U12" s="72">
        <f t="shared" si="4"/>
        <v>118466800000</v>
      </c>
      <c r="X12" s="60"/>
      <c r="Y12" s="79">
        <f t="shared" si="5"/>
        <v>386</v>
      </c>
      <c r="Z12" s="85">
        <v>7.06</v>
      </c>
      <c r="AA12" s="85">
        <f t="shared" si="6"/>
        <v>118466800000</v>
      </c>
      <c r="AB12" s="81"/>
      <c r="AC12" s="81"/>
    </row>
    <row r="13" spans="1:29" s="11" customFormat="1" ht="14.25" customHeight="1">
      <c r="A13" s="29">
        <v>489</v>
      </c>
      <c r="B13" s="12" t="s">
        <v>45</v>
      </c>
      <c r="C13" s="31" t="s">
        <v>46</v>
      </c>
      <c r="D13" s="24">
        <v>1</v>
      </c>
      <c r="E13" s="27">
        <v>1</v>
      </c>
      <c r="H13" s="61">
        <f t="shared" si="7"/>
        <v>489</v>
      </c>
      <c r="I13" s="11">
        <v>2856000000</v>
      </c>
      <c r="K13" s="58">
        <f>'aastock open price'!C8</f>
        <v>4.17</v>
      </c>
      <c r="L13" s="58">
        <f>'aastock closing price'!C8</f>
        <v>4.17</v>
      </c>
      <c r="M13" s="63">
        <f t="shared" si="8"/>
        <v>11909520000</v>
      </c>
      <c r="N13" s="62">
        <f t="shared" si="0"/>
        <v>11909520000</v>
      </c>
      <c r="O13" s="61">
        <f t="shared" si="11"/>
        <v>1</v>
      </c>
      <c r="P13" s="61">
        <f t="shared" si="9"/>
        <v>1</v>
      </c>
      <c r="Q13" s="11">
        <f t="shared" si="10"/>
        <v>2856000000</v>
      </c>
      <c r="R13" s="58">
        <f t="shared" si="1"/>
        <v>11909520000</v>
      </c>
      <c r="S13" s="62">
        <f t="shared" si="2"/>
        <v>11909520000</v>
      </c>
      <c r="T13" s="58">
        <f t="shared" si="3"/>
        <v>11909520000</v>
      </c>
      <c r="U13" s="72">
        <f t="shared" si="4"/>
        <v>11909520000</v>
      </c>
      <c r="X13" s="60"/>
      <c r="Y13" s="79">
        <f t="shared" si="5"/>
        <v>489</v>
      </c>
      <c r="Z13" s="85">
        <v>4.17</v>
      </c>
      <c r="AA13" s="85">
        <f t="shared" si="6"/>
        <v>11909520000</v>
      </c>
      <c r="AB13" s="81"/>
      <c r="AC13" s="81"/>
    </row>
    <row r="14" spans="1:29" s="11" customFormat="1" ht="14.25" customHeight="1">
      <c r="A14" s="28">
        <v>525</v>
      </c>
      <c r="B14" s="11" t="s">
        <v>47</v>
      </c>
      <c r="C14" s="30" t="s">
        <v>48</v>
      </c>
      <c r="D14" s="23">
        <v>1</v>
      </c>
      <c r="E14" s="26">
        <v>1</v>
      </c>
      <c r="H14" s="61">
        <f t="shared" si="7"/>
        <v>525</v>
      </c>
      <c r="I14" s="11">
        <v>1431000000</v>
      </c>
      <c r="K14" s="58">
        <f>'aastock open price'!C9</f>
        <v>5.26</v>
      </c>
      <c r="L14" s="58">
        <f>'aastock closing price'!C9</f>
        <v>5.26</v>
      </c>
      <c r="M14" s="62">
        <f t="shared" si="8"/>
        <v>7527060000</v>
      </c>
      <c r="N14" s="62">
        <f t="shared" si="0"/>
        <v>7527060000</v>
      </c>
      <c r="O14" s="61">
        <f t="shared" si="11"/>
        <v>1</v>
      </c>
      <c r="P14" s="61">
        <f t="shared" si="9"/>
        <v>1</v>
      </c>
      <c r="Q14" s="11">
        <f t="shared" si="10"/>
        <v>1431000000</v>
      </c>
      <c r="R14" s="58">
        <f t="shared" si="1"/>
        <v>7527060000</v>
      </c>
      <c r="S14" s="62">
        <f t="shared" si="2"/>
        <v>7527060000</v>
      </c>
      <c r="T14" s="58">
        <f t="shared" si="3"/>
        <v>7527060000</v>
      </c>
      <c r="U14" s="72">
        <f t="shared" si="4"/>
        <v>7527060000</v>
      </c>
      <c r="X14" s="60"/>
      <c r="Y14" s="79">
        <f t="shared" si="5"/>
        <v>525</v>
      </c>
      <c r="Z14" s="85">
        <v>5.26</v>
      </c>
      <c r="AA14" s="85">
        <f t="shared" si="6"/>
        <v>7527060000</v>
      </c>
      <c r="AB14" s="81"/>
      <c r="AC14" s="81"/>
    </row>
    <row r="15" spans="1:29" s="11" customFormat="1" ht="14.25" customHeight="1">
      <c r="A15" s="29">
        <v>552</v>
      </c>
      <c r="B15" s="12" t="s">
        <v>83</v>
      </c>
      <c r="C15" s="31" t="s">
        <v>87</v>
      </c>
      <c r="D15" s="24">
        <v>0.9</v>
      </c>
      <c r="E15" s="27">
        <v>1</v>
      </c>
      <c r="H15" s="61">
        <f t="shared" si="7"/>
        <v>552</v>
      </c>
      <c r="I15" s="11">
        <v>1633000000</v>
      </c>
      <c r="K15" s="58">
        <f>'aastock open price'!C10</f>
        <v>5.08</v>
      </c>
      <c r="L15" s="58">
        <f>'aastock closing price'!C10</f>
        <v>5.08</v>
      </c>
      <c r="M15" s="63">
        <f t="shared" si="8"/>
        <v>8295640000</v>
      </c>
      <c r="N15" s="62">
        <f t="shared" si="0"/>
        <v>8295640000</v>
      </c>
      <c r="O15" s="61">
        <f t="shared" si="11"/>
        <v>0.9</v>
      </c>
      <c r="P15" s="61">
        <f t="shared" si="9"/>
        <v>1</v>
      </c>
      <c r="Q15" s="11">
        <f t="shared" si="10"/>
        <v>1469700000</v>
      </c>
      <c r="R15" s="58">
        <f t="shared" si="1"/>
        <v>7466076000</v>
      </c>
      <c r="S15" s="62">
        <f t="shared" si="2"/>
        <v>7466076000</v>
      </c>
      <c r="T15" s="58">
        <f t="shared" si="3"/>
        <v>7466076000</v>
      </c>
      <c r="U15" s="72">
        <f t="shared" si="4"/>
        <v>7466076000</v>
      </c>
      <c r="X15" s="81"/>
      <c r="Y15" s="79">
        <f t="shared" si="5"/>
        <v>552</v>
      </c>
      <c r="Z15" s="85">
        <v>5.08</v>
      </c>
      <c r="AA15" s="85">
        <f t="shared" si="6"/>
        <v>8295640000</v>
      </c>
      <c r="AB15" s="81"/>
      <c r="AC15" s="81"/>
    </row>
    <row r="16" spans="1:29" s="11" customFormat="1" ht="14.25" customHeight="1">
      <c r="A16" s="28">
        <v>576</v>
      </c>
      <c r="B16" s="11" t="s">
        <v>9</v>
      </c>
      <c r="C16" s="30" t="s">
        <v>10</v>
      </c>
      <c r="D16" s="23">
        <v>1</v>
      </c>
      <c r="E16" s="26">
        <v>1</v>
      </c>
      <c r="H16" s="61">
        <f t="shared" si="7"/>
        <v>576</v>
      </c>
      <c r="I16" s="11">
        <v>1434000000</v>
      </c>
      <c r="K16" s="58">
        <f>'aastock open price'!C11</f>
        <v>8.22</v>
      </c>
      <c r="L16" s="58">
        <f>'aastock closing price'!C11</f>
        <v>8.22</v>
      </c>
      <c r="M16" s="62">
        <f t="shared" si="8"/>
        <v>11787480000</v>
      </c>
      <c r="N16" s="62">
        <f t="shared" si="0"/>
        <v>11787480000</v>
      </c>
      <c r="O16" s="61">
        <f t="shared" si="11"/>
        <v>1</v>
      </c>
      <c r="P16" s="61">
        <f t="shared" si="9"/>
        <v>1</v>
      </c>
      <c r="Q16" s="11">
        <f t="shared" si="10"/>
        <v>1434000000</v>
      </c>
      <c r="R16" s="58">
        <f t="shared" si="1"/>
        <v>11787480000</v>
      </c>
      <c r="S16" s="62">
        <f t="shared" si="2"/>
        <v>11787480000</v>
      </c>
      <c r="T16" s="58">
        <f t="shared" si="3"/>
        <v>11787480000</v>
      </c>
      <c r="U16" s="72">
        <f t="shared" si="4"/>
        <v>11787480000</v>
      </c>
      <c r="X16" s="60"/>
      <c r="Y16" s="79">
        <f t="shared" si="5"/>
        <v>576</v>
      </c>
      <c r="Z16" s="85">
        <v>8.22</v>
      </c>
      <c r="AA16" s="85">
        <f t="shared" si="6"/>
        <v>11787480000</v>
      </c>
      <c r="AB16" s="84"/>
      <c r="AC16" s="84"/>
    </row>
    <row r="17" spans="1:29" s="11" customFormat="1" ht="14.25" customHeight="1">
      <c r="A17" s="29">
        <v>598</v>
      </c>
      <c r="B17" s="12" t="s">
        <v>49</v>
      </c>
      <c r="C17" s="31" t="s">
        <v>85</v>
      </c>
      <c r="D17" s="24">
        <v>1</v>
      </c>
      <c r="E17" s="27">
        <v>1</v>
      </c>
      <c r="H17" s="61">
        <f t="shared" si="7"/>
        <v>598</v>
      </c>
      <c r="I17" s="11">
        <v>1787000000</v>
      </c>
      <c r="K17" s="58">
        <f>'aastock open price'!C12</f>
        <v>3.15</v>
      </c>
      <c r="L17" s="58">
        <f>'aastock closing price'!C12</f>
        <v>3.15</v>
      </c>
      <c r="M17" s="63">
        <f t="shared" si="8"/>
        <v>5629050000</v>
      </c>
      <c r="N17" s="62">
        <f t="shared" si="0"/>
        <v>5629050000</v>
      </c>
      <c r="O17" s="61">
        <f t="shared" si="11"/>
        <v>1</v>
      </c>
      <c r="P17" s="61">
        <f t="shared" si="9"/>
        <v>1</v>
      </c>
      <c r="Q17" s="11">
        <f t="shared" si="10"/>
        <v>1787000000</v>
      </c>
      <c r="R17" s="58">
        <f t="shared" si="1"/>
        <v>5629050000</v>
      </c>
      <c r="S17" s="62">
        <f t="shared" si="2"/>
        <v>5629050000</v>
      </c>
      <c r="T17" s="58">
        <f t="shared" si="3"/>
        <v>5629050000</v>
      </c>
      <c r="U17" s="72">
        <f t="shared" si="4"/>
        <v>5629050000</v>
      </c>
      <c r="X17" s="60"/>
      <c r="Y17" s="79">
        <f t="shared" si="5"/>
        <v>598</v>
      </c>
      <c r="Z17" s="85">
        <v>3.15</v>
      </c>
      <c r="AA17" s="85">
        <f t="shared" si="6"/>
        <v>5629050000</v>
      </c>
      <c r="AB17" s="81"/>
      <c r="AC17" s="81"/>
    </row>
    <row r="18" spans="1:29" s="11" customFormat="1" ht="14.25" customHeight="1">
      <c r="A18" s="28">
        <v>694</v>
      </c>
      <c r="B18" s="11" t="s">
        <v>50</v>
      </c>
      <c r="C18" s="30" t="s">
        <v>51</v>
      </c>
      <c r="D18" s="23">
        <v>1</v>
      </c>
      <c r="E18" s="26">
        <v>1</v>
      </c>
      <c r="H18" s="61">
        <f t="shared" si="7"/>
        <v>694</v>
      </c>
      <c r="I18" s="11">
        <v>1566000000</v>
      </c>
      <c r="K18" s="58">
        <f>'aastock open price'!C13</f>
        <v>10.8</v>
      </c>
      <c r="L18" s="58">
        <f>'aastock closing price'!C13</f>
        <v>10.8</v>
      </c>
      <c r="M18" s="62">
        <f t="shared" si="8"/>
        <v>16912800000.000002</v>
      </c>
      <c r="N18" s="62">
        <f t="shared" si="0"/>
        <v>16912800000.000002</v>
      </c>
      <c r="O18" s="61">
        <f t="shared" si="11"/>
        <v>1</v>
      </c>
      <c r="P18" s="61">
        <f t="shared" si="9"/>
        <v>1</v>
      </c>
      <c r="Q18" s="11">
        <f t="shared" si="10"/>
        <v>1566000000</v>
      </c>
      <c r="R18" s="58">
        <f t="shared" si="1"/>
        <v>16912800000.000002</v>
      </c>
      <c r="S18" s="62">
        <f t="shared" si="2"/>
        <v>16912800000.000002</v>
      </c>
      <c r="T18" s="58">
        <f t="shared" si="3"/>
        <v>16912800000.000002</v>
      </c>
      <c r="U18" s="72">
        <f t="shared" si="4"/>
        <v>16912800000.000002</v>
      </c>
      <c r="X18" s="60"/>
      <c r="Y18" s="79">
        <f t="shared" si="5"/>
        <v>694</v>
      </c>
      <c r="Z18" s="85">
        <v>10.8</v>
      </c>
      <c r="AA18" s="85">
        <f t="shared" si="6"/>
        <v>16912800000.000002</v>
      </c>
      <c r="AB18" s="81"/>
      <c r="AC18" s="81"/>
    </row>
    <row r="19" spans="1:29" s="11" customFormat="1" ht="14.25" customHeight="1">
      <c r="A19" s="29">
        <v>728</v>
      </c>
      <c r="B19" s="12" t="s">
        <v>11</v>
      </c>
      <c r="C19" s="31" t="s">
        <v>12</v>
      </c>
      <c r="D19" s="24">
        <v>1</v>
      </c>
      <c r="E19" s="27">
        <v>1</v>
      </c>
      <c r="H19" s="61">
        <f t="shared" si="7"/>
        <v>728</v>
      </c>
      <c r="I19" s="11">
        <v>13877000000</v>
      </c>
      <c r="K19" s="58">
        <f>'aastock open price'!C14</f>
        <v>3.85</v>
      </c>
      <c r="L19" s="58">
        <f>'aastock closing price'!C14</f>
        <v>3.85</v>
      </c>
      <c r="M19" s="63">
        <f t="shared" si="8"/>
        <v>53426450000</v>
      </c>
      <c r="N19" s="62">
        <f t="shared" si="0"/>
        <v>53426450000</v>
      </c>
      <c r="O19" s="61">
        <f t="shared" si="11"/>
        <v>1</v>
      </c>
      <c r="P19" s="61">
        <f t="shared" si="9"/>
        <v>1</v>
      </c>
      <c r="Q19" s="11">
        <f t="shared" si="10"/>
        <v>13877000000</v>
      </c>
      <c r="R19" s="58">
        <f t="shared" si="1"/>
        <v>53426450000</v>
      </c>
      <c r="S19" s="62">
        <f t="shared" si="2"/>
        <v>53426450000</v>
      </c>
      <c r="T19" s="58">
        <f t="shared" si="3"/>
        <v>53426450000</v>
      </c>
      <c r="U19" s="72">
        <f t="shared" si="4"/>
        <v>53426450000</v>
      </c>
      <c r="X19" s="60"/>
      <c r="Y19" s="79">
        <f t="shared" si="5"/>
        <v>728</v>
      </c>
      <c r="Z19" s="85">
        <v>3.85</v>
      </c>
      <c r="AA19" s="85">
        <f t="shared" si="6"/>
        <v>53426450000</v>
      </c>
      <c r="AB19" s="81"/>
      <c r="AC19" s="81"/>
    </row>
    <row r="20" spans="1:29" s="11" customFormat="1" ht="14.25" customHeight="1">
      <c r="A20" s="28">
        <v>753</v>
      </c>
      <c r="B20" s="11" t="s">
        <v>52</v>
      </c>
      <c r="C20" s="30" t="s">
        <v>84</v>
      </c>
      <c r="D20" s="23">
        <v>0.55</v>
      </c>
      <c r="E20" s="26">
        <v>1</v>
      </c>
      <c r="H20" s="61">
        <f t="shared" si="7"/>
        <v>753</v>
      </c>
      <c r="I20" s="11">
        <v>4406000000</v>
      </c>
      <c r="K20" s="58">
        <f>'aastock open price'!C15</f>
        <v>5.9</v>
      </c>
      <c r="L20" s="58">
        <f>'aastock closing price'!C15</f>
        <v>5.9</v>
      </c>
      <c r="M20" s="62">
        <f t="shared" si="8"/>
        <v>25995400000</v>
      </c>
      <c r="N20" s="62">
        <f t="shared" si="0"/>
        <v>25995400000</v>
      </c>
      <c r="O20" s="61">
        <f t="shared" si="11"/>
        <v>0.55</v>
      </c>
      <c r="P20" s="61">
        <f t="shared" si="9"/>
        <v>1</v>
      </c>
      <c r="Q20" s="11">
        <f t="shared" si="10"/>
        <v>2423300000</v>
      </c>
      <c r="R20" s="58">
        <f t="shared" si="1"/>
        <v>14297470000</v>
      </c>
      <c r="S20" s="62">
        <f t="shared" si="2"/>
        <v>14297470000</v>
      </c>
      <c r="T20" s="58">
        <f t="shared" si="3"/>
        <v>14297470000.000002</v>
      </c>
      <c r="U20" s="72">
        <f t="shared" si="4"/>
        <v>14297470000.000002</v>
      </c>
      <c r="X20" s="60"/>
      <c r="Y20" s="79">
        <f t="shared" si="5"/>
        <v>753</v>
      </c>
      <c r="Z20" s="85">
        <v>5.9</v>
      </c>
      <c r="AA20" s="85">
        <f t="shared" si="6"/>
        <v>25995400000</v>
      </c>
      <c r="AB20" s="84"/>
      <c r="AC20" s="84"/>
    </row>
    <row r="21" spans="1:29" s="11" customFormat="1" ht="14.25" customHeight="1">
      <c r="A21" s="29">
        <v>763</v>
      </c>
      <c r="B21" s="12" t="s">
        <v>53</v>
      </c>
      <c r="C21" s="31" t="s">
        <v>86</v>
      </c>
      <c r="D21" s="24">
        <v>1</v>
      </c>
      <c r="E21" s="27">
        <v>1</v>
      </c>
      <c r="H21" s="61">
        <f t="shared" si="7"/>
        <v>763</v>
      </c>
      <c r="I21" s="11">
        <v>160000000</v>
      </c>
      <c r="K21" s="58">
        <f>'aastock open price'!C16</f>
        <v>29.3</v>
      </c>
      <c r="L21" s="58">
        <f>'aastock closing price'!C16</f>
        <v>29.3</v>
      </c>
      <c r="M21" s="63">
        <f t="shared" si="8"/>
        <v>4688000000</v>
      </c>
      <c r="N21" s="62">
        <f t="shared" si="0"/>
        <v>4688000000</v>
      </c>
      <c r="O21" s="61">
        <f t="shared" si="11"/>
        <v>1</v>
      </c>
      <c r="P21" s="61">
        <f t="shared" si="9"/>
        <v>1</v>
      </c>
      <c r="Q21" s="11">
        <f t="shared" si="10"/>
        <v>160000000</v>
      </c>
      <c r="R21" s="58">
        <f t="shared" si="1"/>
        <v>4688000000</v>
      </c>
      <c r="S21" s="62">
        <f t="shared" si="2"/>
        <v>4688000000</v>
      </c>
      <c r="T21" s="58">
        <f t="shared" si="3"/>
        <v>4688000000</v>
      </c>
      <c r="U21" s="72">
        <f t="shared" si="4"/>
        <v>4688000000</v>
      </c>
      <c r="X21" s="60"/>
      <c r="Y21" s="79">
        <f t="shared" si="5"/>
        <v>763</v>
      </c>
      <c r="Z21" s="85">
        <v>29.3</v>
      </c>
      <c r="AA21" s="85">
        <f t="shared" si="6"/>
        <v>4688000000</v>
      </c>
      <c r="AB21" s="81"/>
      <c r="AC21" s="81"/>
    </row>
    <row r="22" spans="1:29" s="11" customFormat="1" ht="14.25" customHeight="1">
      <c r="A22" s="28">
        <v>857</v>
      </c>
      <c r="B22" s="11" t="s">
        <v>13</v>
      </c>
      <c r="C22" s="30" t="s">
        <v>14</v>
      </c>
      <c r="D22" s="23">
        <v>1</v>
      </c>
      <c r="E22" s="26">
        <v>1</v>
      </c>
      <c r="H22" s="61">
        <f t="shared" si="7"/>
        <v>857</v>
      </c>
      <c r="I22" s="11">
        <v>21099000000</v>
      </c>
      <c r="K22" s="58">
        <f>'aastock open price'!C17</f>
        <v>9.96</v>
      </c>
      <c r="L22" s="58">
        <f>'aastock closing price'!C17</f>
        <v>9.96</v>
      </c>
      <c r="M22" s="62">
        <f t="shared" si="8"/>
        <v>210146040000.00003</v>
      </c>
      <c r="N22" s="62">
        <f t="shared" si="0"/>
        <v>210146040000.00003</v>
      </c>
      <c r="O22" s="61">
        <f t="shared" si="11"/>
        <v>1</v>
      </c>
      <c r="P22" s="61">
        <f t="shared" si="9"/>
        <v>1</v>
      </c>
      <c r="Q22" s="11">
        <f t="shared" si="10"/>
        <v>21099000000</v>
      </c>
      <c r="R22" s="58">
        <f t="shared" si="1"/>
        <v>210146040000.00003</v>
      </c>
      <c r="S22" s="62">
        <f t="shared" si="2"/>
        <v>210146040000.00003</v>
      </c>
      <c r="T22" s="58">
        <f t="shared" si="3"/>
        <v>210146040000.00003</v>
      </c>
      <c r="U22" s="72">
        <f t="shared" si="4"/>
        <v>210146040000.00003</v>
      </c>
      <c r="X22" s="60"/>
      <c r="Y22" s="79">
        <f t="shared" si="5"/>
        <v>857</v>
      </c>
      <c r="Z22" s="85">
        <v>9.96</v>
      </c>
      <c r="AA22" s="85">
        <f t="shared" si="6"/>
        <v>210146040000.00003</v>
      </c>
      <c r="AB22" s="81"/>
      <c r="AC22" s="81"/>
    </row>
    <row r="23" spans="1:29" s="11" customFormat="1" ht="14.25" customHeight="1">
      <c r="A23" s="29">
        <v>902</v>
      </c>
      <c r="B23" s="12" t="s">
        <v>15</v>
      </c>
      <c r="C23" s="31" t="s">
        <v>16</v>
      </c>
      <c r="D23" s="24">
        <v>1</v>
      </c>
      <c r="E23" s="27">
        <v>1</v>
      </c>
      <c r="H23" s="61">
        <f t="shared" si="7"/>
        <v>902</v>
      </c>
      <c r="I23" s="11">
        <v>3055000000</v>
      </c>
      <c r="K23" s="58">
        <f>'aastock open price'!C18</f>
        <v>7.53</v>
      </c>
      <c r="L23" s="58">
        <f>'aastock closing price'!C18</f>
        <v>7.53</v>
      </c>
      <c r="M23" s="63">
        <f t="shared" si="8"/>
        <v>23004150000</v>
      </c>
      <c r="N23" s="62">
        <f t="shared" si="0"/>
        <v>23004150000</v>
      </c>
      <c r="O23" s="61">
        <f t="shared" si="11"/>
        <v>1</v>
      </c>
      <c r="P23" s="61">
        <f t="shared" si="9"/>
        <v>1</v>
      </c>
      <c r="Q23" s="11">
        <f t="shared" si="10"/>
        <v>3055000000</v>
      </c>
      <c r="R23" s="58">
        <f t="shared" si="1"/>
        <v>23004150000</v>
      </c>
      <c r="S23" s="62">
        <f t="shared" si="2"/>
        <v>23004150000</v>
      </c>
      <c r="T23" s="58">
        <f t="shared" si="3"/>
        <v>23004150000</v>
      </c>
      <c r="U23" s="72">
        <f t="shared" si="4"/>
        <v>23004150000</v>
      </c>
      <c r="X23" s="60"/>
      <c r="Y23" s="79">
        <f t="shared" si="5"/>
        <v>902</v>
      </c>
      <c r="Z23" s="85">
        <v>7.53</v>
      </c>
      <c r="AA23" s="85">
        <f t="shared" si="6"/>
        <v>23004150000</v>
      </c>
      <c r="AB23" s="81"/>
      <c r="AC23" s="81"/>
    </row>
    <row r="24" spans="1:29" s="11" customFormat="1" ht="14.25" customHeight="1">
      <c r="A24" s="28">
        <v>914</v>
      </c>
      <c r="B24" s="11" t="s">
        <v>54</v>
      </c>
      <c r="C24" s="30" t="s">
        <v>55</v>
      </c>
      <c r="D24" s="23">
        <v>1</v>
      </c>
      <c r="E24" s="26">
        <v>1</v>
      </c>
      <c r="H24" s="61">
        <f t="shared" si="7"/>
        <v>914</v>
      </c>
      <c r="I24" s="11">
        <v>433000000</v>
      </c>
      <c r="K24" s="58">
        <f>'aastock open price'!C19</f>
        <v>41.85</v>
      </c>
      <c r="L24" s="58">
        <f>'aastock closing price'!C19</f>
        <v>41.85</v>
      </c>
      <c r="M24" s="62">
        <f t="shared" si="8"/>
        <v>18121050000</v>
      </c>
      <c r="N24" s="62">
        <f t="shared" si="0"/>
        <v>18121050000</v>
      </c>
      <c r="O24" s="61">
        <f t="shared" si="11"/>
        <v>1</v>
      </c>
      <c r="P24" s="61">
        <f t="shared" si="9"/>
        <v>1</v>
      </c>
      <c r="Q24" s="11">
        <f t="shared" si="10"/>
        <v>433000000</v>
      </c>
      <c r="R24" s="58">
        <f t="shared" si="1"/>
        <v>18121050000</v>
      </c>
      <c r="S24" s="62">
        <f t="shared" si="2"/>
        <v>18121050000</v>
      </c>
      <c r="T24" s="58">
        <f t="shared" si="3"/>
        <v>18121050000</v>
      </c>
      <c r="U24" s="72">
        <f t="shared" si="4"/>
        <v>18121050000</v>
      </c>
      <c r="X24" s="60"/>
      <c r="Y24" s="79">
        <f t="shared" si="5"/>
        <v>914</v>
      </c>
      <c r="Z24" s="85">
        <v>41.85</v>
      </c>
      <c r="AA24" s="85">
        <f t="shared" si="6"/>
        <v>18121050000</v>
      </c>
      <c r="AB24" s="81"/>
      <c r="AC24" s="81"/>
    </row>
    <row r="25" spans="1:29" s="11" customFormat="1" ht="14.25" customHeight="1">
      <c r="A25" s="29">
        <v>939</v>
      </c>
      <c r="B25" s="12" t="s">
        <v>56</v>
      </c>
      <c r="C25" s="31" t="s">
        <v>57</v>
      </c>
      <c r="D25" s="24">
        <v>0.15</v>
      </c>
      <c r="E25" s="27">
        <v>1</v>
      </c>
      <c r="H25" s="61">
        <f t="shared" si="7"/>
        <v>939</v>
      </c>
      <c r="I25" s="11">
        <v>224689000000</v>
      </c>
      <c r="K25" s="58">
        <f>'aastock open price'!C20</f>
        <v>5.05</v>
      </c>
      <c r="L25" s="58">
        <f>'aastock closing price'!C20</f>
        <v>5.05</v>
      </c>
      <c r="M25" s="63">
        <f t="shared" si="8"/>
        <v>1134679450000</v>
      </c>
      <c r="N25" s="62">
        <f t="shared" si="0"/>
        <v>1134679450000</v>
      </c>
      <c r="O25" s="61">
        <f t="shared" si="11"/>
        <v>0.15</v>
      </c>
      <c r="P25" s="61">
        <f t="shared" si="9"/>
        <v>1</v>
      </c>
      <c r="Q25" s="11">
        <f t="shared" si="10"/>
        <v>33703350000</v>
      </c>
      <c r="R25" s="58">
        <f t="shared" si="1"/>
        <v>170201917500</v>
      </c>
      <c r="S25" s="62">
        <f t="shared" si="2"/>
        <v>170201917500</v>
      </c>
      <c r="T25" s="58">
        <f t="shared" si="3"/>
        <v>170201917500</v>
      </c>
      <c r="U25" s="72">
        <f t="shared" si="4"/>
        <v>170201917500</v>
      </c>
      <c r="X25" s="60"/>
      <c r="Y25" s="79">
        <f t="shared" si="5"/>
        <v>939</v>
      </c>
      <c r="Z25" s="85">
        <v>5.05</v>
      </c>
      <c r="AA25" s="85">
        <f t="shared" si="6"/>
        <v>1134679450000</v>
      </c>
      <c r="AB25" s="81"/>
      <c r="AC25" s="81"/>
    </row>
    <row r="26" spans="1:29" s="11" customFormat="1" ht="14.25" customHeight="1">
      <c r="A26" s="28">
        <v>991</v>
      </c>
      <c r="B26" s="11" t="s">
        <v>17</v>
      </c>
      <c r="C26" s="30" t="s">
        <v>18</v>
      </c>
      <c r="D26" s="23">
        <v>1</v>
      </c>
      <c r="E26" s="26">
        <v>1</v>
      </c>
      <c r="H26" s="61">
        <f t="shared" si="7"/>
        <v>991</v>
      </c>
      <c r="I26" s="11">
        <v>3225000000</v>
      </c>
      <c r="K26" s="58">
        <f>'aastock open price'!C21</f>
        <v>5.18</v>
      </c>
      <c r="L26" s="58">
        <f>'aastock closing price'!C21</f>
        <v>5.18</v>
      </c>
      <c r="M26" s="62">
        <f t="shared" si="8"/>
        <v>16705500000</v>
      </c>
      <c r="N26" s="62">
        <f t="shared" si="0"/>
        <v>16705500000</v>
      </c>
      <c r="O26" s="61">
        <f t="shared" si="11"/>
        <v>1</v>
      </c>
      <c r="P26" s="61">
        <f t="shared" si="9"/>
        <v>1</v>
      </c>
      <c r="Q26" s="11">
        <f t="shared" si="10"/>
        <v>3225000000</v>
      </c>
      <c r="R26" s="58">
        <f t="shared" si="1"/>
        <v>16705500000</v>
      </c>
      <c r="S26" s="62">
        <f t="shared" si="2"/>
        <v>16705500000</v>
      </c>
      <c r="T26" s="58">
        <f t="shared" si="3"/>
        <v>16705500000</v>
      </c>
      <c r="U26" s="72">
        <f t="shared" si="4"/>
        <v>16705500000</v>
      </c>
      <c r="X26" s="60"/>
      <c r="Y26" s="79">
        <f t="shared" si="5"/>
        <v>991</v>
      </c>
      <c r="Z26" s="85">
        <v>5.18</v>
      </c>
      <c r="AA26" s="85">
        <f t="shared" si="6"/>
        <v>16705500000</v>
      </c>
      <c r="AB26" s="84"/>
      <c r="AC26" s="84"/>
    </row>
    <row r="27" spans="1:29" s="11" customFormat="1" ht="14.25" customHeight="1">
      <c r="A27" s="29">
        <v>1088</v>
      </c>
      <c r="B27" s="12" t="s">
        <v>58</v>
      </c>
      <c r="C27" s="31" t="s">
        <v>59</v>
      </c>
      <c r="D27" s="24">
        <v>1</v>
      </c>
      <c r="E27" s="27">
        <v>1</v>
      </c>
      <c r="H27" s="61">
        <f t="shared" si="7"/>
        <v>1088</v>
      </c>
      <c r="I27" s="11">
        <v>3399000000</v>
      </c>
      <c r="K27" s="58">
        <f>'aastock open price'!C22</f>
        <v>25.55</v>
      </c>
      <c r="L27" s="58">
        <f>'aastock closing price'!C22</f>
        <v>25.55</v>
      </c>
      <c r="M27" s="63">
        <f t="shared" si="8"/>
        <v>86844450000</v>
      </c>
      <c r="N27" s="62">
        <f t="shared" si="0"/>
        <v>86844450000</v>
      </c>
      <c r="O27" s="61">
        <f t="shared" si="11"/>
        <v>1</v>
      </c>
      <c r="P27" s="61">
        <f t="shared" si="9"/>
        <v>1</v>
      </c>
      <c r="Q27" s="11">
        <f t="shared" si="10"/>
        <v>3399000000</v>
      </c>
      <c r="R27" s="58">
        <f t="shared" si="1"/>
        <v>86844450000</v>
      </c>
      <c r="S27" s="62">
        <f t="shared" si="2"/>
        <v>86844450000</v>
      </c>
      <c r="T27" s="58">
        <f t="shared" si="3"/>
        <v>86844450000</v>
      </c>
      <c r="U27" s="72">
        <f t="shared" si="4"/>
        <v>86844450000</v>
      </c>
      <c r="X27" s="60"/>
      <c r="Y27" s="79">
        <f t="shared" si="5"/>
        <v>1088</v>
      </c>
      <c r="Z27" s="85">
        <v>25.55</v>
      </c>
      <c r="AA27" s="85">
        <f t="shared" si="6"/>
        <v>86844450000</v>
      </c>
      <c r="AB27" s="81"/>
      <c r="AC27" s="81"/>
    </row>
    <row r="28" spans="1:29" s="11" customFormat="1" ht="14.25" customHeight="1">
      <c r="A28" s="28">
        <v>1138</v>
      </c>
      <c r="B28" s="11" t="s">
        <v>26</v>
      </c>
      <c r="C28" s="30" t="s">
        <v>27</v>
      </c>
      <c r="D28" s="23">
        <v>1</v>
      </c>
      <c r="E28" s="26">
        <v>1</v>
      </c>
      <c r="H28" s="61">
        <f t="shared" si="7"/>
        <v>1138</v>
      </c>
      <c r="I28" s="11">
        <v>1296000000</v>
      </c>
      <c r="K28" s="58">
        <f>'aastock open price'!C23</f>
        <v>17.78</v>
      </c>
      <c r="L28" s="58">
        <f>'aastock closing price'!C23</f>
        <v>17.78</v>
      </c>
      <c r="M28" s="62">
        <f t="shared" si="8"/>
        <v>23042880000</v>
      </c>
      <c r="N28" s="62">
        <f t="shared" si="0"/>
        <v>23042880000</v>
      </c>
      <c r="O28" s="61">
        <f t="shared" si="11"/>
        <v>1</v>
      </c>
      <c r="P28" s="61">
        <f t="shared" si="9"/>
        <v>1</v>
      </c>
      <c r="Q28" s="11">
        <f t="shared" si="10"/>
        <v>1296000000</v>
      </c>
      <c r="R28" s="58">
        <f t="shared" si="1"/>
        <v>23042880000</v>
      </c>
      <c r="S28" s="62">
        <f t="shared" si="2"/>
        <v>23042880000</v>
      </c>
      <c r="T28" s="58">
        <f t="shared" si="3"/>
        <v>23042880000</v>
      </c>
      <c r="U28" s="72">
        <f t="shared" si="4"/>
        <v>23042880000</v>
      </c>
      <c r="X28" s="60"/>
      <c r="Y28" s="79">
        <f t="shared" si="5"/>
        <v>1138</v>
      </c>
      <c r="Z28" s="85">
        <v>17.78</v>
      </c>
      <c r="AA28" s="85">
        <f t="shared" si="6"/>
        <v>23042880000</v>
      </c>
      <c r="AB28" s="81"/>
      <c r="AC28" s="81"/>
    </row>
    <row r="29" spans="1:29" s="11" customFormat="1" ht="14.25" customHeight="1">
      <c r="A29" s="29">
        <v>1171</v>
      </c>
      <c r="B29" s="12" t="s">
        <v>19</v>
      </c>
      <c r="C29" s="31" t="s">
        <v>20</v>
      </c>
      <c r="D29" s="24">
        <v>1</v>
      </c>
      <c r="E29" s="27">
        <v>1</v>
      </c>
      <c r="H29" s="61">
        <f t="shared" si="7"/>
        <v>1171</v>
      </c>
      <c r="I29" s="11">
        <v>1958000000</v>
      </c>
      <c r="K29" s="58">
        <f>'aastock open price'!C24</f>
        <v>11.04</v>
      </c>
      <c r="L29" s="58">
        <f>'aastock closing price'!C24</f>
        <v>11.04</v>
      </c>
      <c r="M29" s="63">
        <f t="shared" si="8"/>
        <v>21616320000</v>
      </c>
      <c r="N29" s="62">
        <f t="shared" si="0"/>
        <v>21616320000</v>
      </c>
      <c r="O29" s="61">
        <f t="shared" si="11"/>
        <v>1</v>
      </c>
      <c r="P29" s="61">
        <f t="shared" si="9"/>
        <v>1</v>
      </c>
      <c r="Q29" s="11">
        <f t="shared" si="10"/>
        <v>1958000000</v>
      </c>
      <c r="R29" s="58">
        <f t="shared" si="1"/>
        <v>21616320000</v>
      </c>
      <c r="S29" s="62">
        <f t="shared" si="2"/>
        <v>21616320000</v>
      </c>
      <c r="T29" s="58">
        <f t="shared" si="3"/>
        <v>21616320000</v>
      </c>
      <c r="U29" s="72">
        <f t="shared" si="4"/>
        <v>21616320000</v>
      </c>
      <c r="X29" s="60"/>
      <c r="Y29" s="79">
        <f t="shared" si="5"/>
        <v>1171</v>
      </c>
      <c r="Z29" s="85">
        <v>11.04</v>
      </c>
      <c r="AA29" s="85">
        <f t="shared" si="6"/>
        <v>21616320000</v>
      </c>
      <c r="AB29" s="81"/>
      <c r="AC29" s="81"/>
    </row>
    <row r="30" spans="1:29" s="11" customFormat="1" ht="14.25" customHeight="1">
      <c r="A30" s="28">
        <v>1398</v>
      </c>
      <c r="B30" s="11" t="s">
        <v>88</v>
      </c>
      <c r="C30" s="30" t="s">
        <v>98</v>
      </c>
      <c r="D30" s="23">
        <v>0.4</v>
      </c>
      <c r="E30" s="26">
        <v>1</v>
      </c>
      <c r="H30" s="61">
        <f t="shared" si="7"/>
        <v>1398</v>
      </c>
      <c r="I30" s="11">
        <v>83057000000</v>
      </c>
      <c r="K30" s="58">
        <f>'aastock open price'!C25</f>
        <v>4.31</v>
      </c>
      <c r="L30" s="58">
        <f>'aastock closing price'!C25</f>
        <v>4.31</v>
      </c>
      <c r="M30" s="62">
        <f t="shared" si="8"/>
        <v>357975669999.99994</v>
      </c>
      <c r="N30" s="62">
        <f t="shared" si="0"/>
        <v>357975669999.99994</v>
      </c>
      <c r="O30" s="61">
        <f t="shared" si="11"/>
        <v>0.4</v>
      </c>
      <c r="P30" s="61">
        <f t="shared" si="9"/>
        <v>1</v>
      </c>
      <c r="Q30" s="11">
        <f t="shared" si="10"/>
        <v>33222800000</v>
      </c>
      <c r="R30" s="58">
        <f t="shared" si="1"/>
        <v>143190268000</v>
      </c>
      <c r="S30" s="62">
        <f t="shared" si="2"/>
        <v>143190268000</v>
      </c>
      <c r="T30" s="58">
        <f t="shared" si="3"/>
        <v>143190267999.99997</v>
      </c>
      <c r="U30" s="72">
        <f t="shared" si="4"/>
        <v>143190267999.99997</v>
      </c>
      <c r="X30" s="60"/>
      <c r="Y30" s="79">
        <f t="shared" si="5"/>
        <v>1398</v>
      </c>
      <c r="Z30" s="85">
        <v>4.31</v>
      </c>
      <c r="AA30" s="85">
        <f t="shared" si="6"/>
        <v>357975669999.99994</v>
      </c>
      <c r="AB30" s="81"/>
      <c r="AC30" s="81"/>
    </row>
    <row r="31" spans="1:29" s="11" customFormat="1" ht="14.25" customHeight="1">
      <c r="A31" s="29">
        <v>1800</v>
      </c>
      <c r="B31" s="12" t="s">
        <v>91</v>
      </c>
      <c r="C31" s="31" t="s">
        <v>89</v>
      </c>
      <c r="D31" s="24">
        <v>0.95</v>
      </c>
      <c r="E31" s="27">
        <v>1</v>
      </c>
      <c r="H31" s="61">
        <f t="shared" si="7"/>
        <v>1800</v>
      </c>
      <c r="I31" s="11">
        <v>4428000000</v>
      </c>
      <c r="K31" s="58">
        <f>'aastock open price'!C26</f>
        <v>14.52</v>
      </c>
      <c r="L31" s="58">
        <f>'aastock closing price'!C26</f>
        <v>14.52</v>
      </c>
      <c r="M31" s="63">
        <f t="shared" si="8"/>
        <v>64294560000</v>
      </c>
      <c r="N31" s="62">
        <f t="shared" si="0"/>
        <v>64294560000</v>
      </c>
      <c r="O31" s="61">
        <f t="shared" si="11"/>
        <v>0.95</v>
      </c>
      <c r="P31" s="61">
        <f t="shared" si="9"/>
        <v>1</v>
      </c>
      <c r="Q31" s="11">
        <f t="shared" si="10"/>
        <v>4206600000</v>
      </c>
      <c r="R31" s="58">
        <f t="shared" si="1"/>
        <v>61079832000</v>
      </c>
      <c r="S31" s="62">
        <f t="shared" si="2"/>
        <v>61079832000</v>
      </c>
      <c r="T31" s="58">
        <f t="shared" si="3"/>
        <v>61079832000</v>
      </c>
      <c r="U31" s="72">
        <f t="shared" si="4"/>
        <v>61079832000</v>
      </c>
      <c r="X31" s="60"/>
      <c r="Y31" s="79">
        <f t="shared" si="5"/>
        <v>1800</v>
      </c>
      <c r="Z31" s="85">
        <v>14.52</v>
      </c>
      <c r="AA31" s="85">
        <f t="shared" si="6"/>
        <v>64294560000</v>
      </c>
      <c r="AB31" s="81"/>
      <c r="AC31" s="81"/>
    </row>
    <row r="32" spans="1:29" s="11" customFormat="1" ht="14.25" customHeight="1">
      <c r="A32" s="28">
        <v>1898</v>
      </c>
      <c r="B32" s="11" t="s">
        <v>92</v>
      </c>
      <c r="C32" s="30" t="s">
        <v>90</v>
      </c>
      <c r="D32" s="23">
        <v>0.85</v>
      </c>
      <c r="E32" s="26">
        <v>1</v>
      </c>
      <c r="H32" s="61">
        <f t="shared" si="7"/>
        <v>1898</v>
      </c>
      <c r="I32" s="11">
        <v>4107000000</v>
      </c>
      <c r="K32" s="58">
        <f>'aastock open price'!C27</f>
        <v>12</v>
      </c>
      <c r="L32" s="58">
        <f>'aastock closing price'!C27</f>
        <v>12</v>
      </c>
      <c r="M32" s="62">
        <f t="shared" si="8"/>
        <v>49284000000</v>
      </c>
      <c r="N32" s="62">
        <f t="shared" si="0"/>
        <v>49284000000</v>
      </c>
      <c r="O32" s="61">
        <f t="shared" si="11"/>
        <v>0.85</v>
      </c>
      <c r="P32" s="61">
        <f t="shared" si="9"/>
        <v>1</v>
      </c>
      <c r="Q32" s="11">
        <f t="shared" si="10"/>
        <v>3490950000</v>
      </c>
      <c r="R32" s="58">
        <f t="shared" si="1"/>
        <v>41891400000</v>
      </c>
      <c r="S32" s="62">
        <f t="shared" si="2"/>
        <v>41891400000</v>
      </c>
      <c r="T32" s="58">
        <f t="shared" si="3"/>
        <v>41891400000</v>
      </c>
      <c r="U32" s="72">
        <f t="shared" si="4"/>
        <v>41891400000</v>
      </c>
      <c r="X32" s="60"/>
      <c r="Y32" s="79">
        <f t="shared" si="5"/>
        <v>1898</v>
      </c>
      <c r="Z32" s="85">
        <v>12</v>
      </c>
      <c r="AA32" s="85">
        <f t="shared" si="6"/>
        <v>49284000000</v>
      </c>
      <c r="AB32" s="81"/>
      <c r="AC32" s="81"/>
    </row>
    <row r="33" spans="1:29" s="11" customFormat="1" ht="14.25" customHeight="1">
      <c r="A33" s="29">
        <v>1919</v>
      </c>
      <c r="B33" s="12" t="s">
        <v>60</v>
      </c>
      <c r="C33" s="31" t="s">
        <v>61</v>
      </c>
      <c r="D33" s="24">
        <v>0.9</v>
      </c>
      <c r="E33" s="27">
        <v>1</v>
      </c>
      <c r="H33" s="61">
        <f t="shared" si="7"/>
        <v>1919</v>
      </c>
      <c r="I33" s="11">
        <v>2581000000</v>
      </c>
      <c r="K33" s="58">
        <f>'aastock open price'!C28</f>
        <v>10.54</v>
      </c>
      <c r="L33" s="58">
        <f>'aastock closing price'!C28</f>
        <v>10.54</v>
      </c>
      <c r="M33" s="63">
        <f t="shared" si="8"/>
        <v>27203739999.999996</v>
      </c>
      <c r="N33" s="62">
        <f t="shared" si="0"/>
        <v>27203739999.999996</v>
      </c>
      <c r="O33" s="61">
        <f t="shared" si="11"/>
        <v>0.9</v>
      </c>
      <c r="P33" s="61">
        <f t="shared" si="9"/>
        <v>1</v>
      </c>
      <c r="Q33" s="11">
        <f t="shared" si="10"/>
        <v>2322900000</v>
      </c>
      <c r="R33" s="58">
        <f t="shared" si="1"/>
        <v>24483365999.999996</v>
      </c>
      <c r="S33" s="62">
        <f t="shared" si="2"/>
        <v>24483365999.999996</v>
      </c>
      <c r="T33" s="58">
        <f t="shared" si="3"/>
        <v>24483365999.999996</v>
      </c>
      <c r="U33" s="72">
        <f t="shared" si="4"/>
        <v>24483365999.999996</v>
      </c>
      <c r="X33" s="60"/>
      <c r="Y33" s="79">
        <f t="shared" si="5"/>
        <v>1919</v>
      </c>
      <c r="Z33" s="85">
        <v>10.54</v>
      </c>
      <c r="AA33" s="85">
        <f t="shared" si="6"/>
        <v>27203739999.999996</v>
      </c>
      <c r="AB33" s="81"/>
      <c r="AC33" s="81"/>
    </row>
    <row r="34" spans="1:29" s="11" customFormat="1" ht="14.25" customHeight="1">
      <c r="A34" s="28">
        <v>2318</v>
      </c>
      <c r="B34" s="11" t="s">
        <v>76</v>
      </c>
      <c r="C34" s="30" t="s">
        <v>21</v>
      </c>
      <c r="D34" s="23">
        <v>0.5</v>
      </c>
      <c r="E34" s="26">
        <v>1</v>
      </c>
      <c r="H34" s="61">
        <f t="shared" si="7"/>
        <v>2318</v>
      </c>
      <c r="I34" s="11">
        <v>2559000000</v>
      </c>
      <c r="K34" s="58">
        <f>'aastock open price'!C29</f>
        <v>59.2</v>
      </c>
      <c r="L34" s="58">
        <f>'aastock closing price'!C29</f>
        <v>59.2</v>
      </c>
      <c r="M34" s="62">
        <f t="shared" si="8"/>
        <v>151492800000</v>
      </c>
      <c r="N34" s="62">
        <f t="shared" si="0"/>
        <v>151492800000</v>
      </c>
      <c r="O34" s="61">
        <f t="shared" si="11"/>
        <v>0.5</v>
      </c>
      <c r="P34" s="61">
        <f t="shared" si="9"/>
        <v>1</v>
      </c>
      <c r="Q34" s="11">
        <f t="shared" si="10"/>
        <v>1279500000</v>
      </c>
      <c r="R34" s="58">
        <f t="shared" si="1"/>
        <v>75746400000</v>
      </c>
      <c r="S34" s="62">
        <f t="shared" si="2"/>
        <v>75746400000</v>
      </c>
      <c r="T34" s="58">
        <f t="shared" si="3"/>
        <v>75746400000</v>
      </c>
      <c r="U34" s="72">
        <f t="shared" si="4"/>
        <v>75746400000</v>
      </c>
      <c r="X34" s="60"/>
      <c r="Y34" s="79">
        <f t="shared" si="5"/>
        <v>2318</v>
      </c>
      <c r="Z34" s="85">
        <v>59.2</v>
      </c>
      <c r="AA34" s="85">
        <f t="shared" si="6"/>
        <v>151492800000</v>
      </c>
      <c r="AB34" s="81"/>
      <c r="AC34" s="81"/>
    </row>
    <row r="35" spans="1:29" s="11" customFormat="1" ht="14.25" customHeight="1">
      <c r="A35" s="29">
        <v>2328</v>
      </c>
      <c r="B35" s="12" t="s">
        <v>62</v>
      </c>
      <c r="C35" s="31" t="s">
        <v>63</v>
      </c>
      <c r="D35" s="24">
        <v>0.7</v>
      </c>
      <c r="E35" s="27">
        <v>1</v>
      </c>
      <c r="H35" s="61">
        <f t="shared" si="7"/>
        <v>2328</v>
      </c>
      <c r="I35" s="11">
        <v>3456000000</v>
      </c>
      <c r="K35" s="58">
        <f>'aastock open price'!C30</f>
        <v>8.05</v>
      </c>
      <c r="L35" s="58">
        <f>'aastock closing price'!C30</f>
        <v>8.05</v>
      </c>
      <c r="M35" s="63">
        <f t="shared" si="8"/>
        <v>27820800000.000004</v>
      </c>
      <c r="N35" s="62">
        <f t="shared" si="0"/>
        <v>27820800000.000004</v>
      </c>
      <c r="O35" s="61">
        <f t="shared" si="11"/>
        <v>0.7</v>
      </c>
      <c r="P35" s="61">
        <f t="shared" si="9"/>
        <v>1</v>
      </c>
      <c r="Q35" s="11">
        <f t="shared" si="10"/>
        <v>2419200000</v>
      </c>
      <c r="R35" s="58">
        <f t="shared" si="1"/>
        <v>19474560000</v>
      </c>
      <c r="S35" s="62">
        <f t="shared" si="2"/>
        <v>19474560000</v>
      </c>
      <c r="T35" s="58">
        <f t="shared" si="3"/>
        <v>19474560000</v>
      </c>
      <c r="U35" s="72">
        <f t="shared" si="4"/>
        <v>19474560000</v>
      </c>
      <c r="X35" s="60"/>
      <c r="Y35" s="79">
        <f t="shared" si="5"/>
        <v>2328</v>
      </c>
      <c r="Z35" s="85">
        <v>8.05</v>
      </c>
      <c r="AA35" s="85">
        <f t="shared" si="6"/>
        <v>27820800000.000004</v>
      </c>
      <c r="AB35" s="81"/>
      <c r="AC35" s="81"/>
    </row>
    <row r="36" spans="1:29" s="11" customFormat="1" ht="14.25" customHeight="1">
      <c r="A36" s="28">
        <v>2600</v>
      </c>
      <c r="B36" s="11" t="s">
        <v>22</v>
      </c>
      <c r="C36" s="30" t="s">
        <v>23</v>
      </c>
      <c r="D36" s="23">
        <v>1</v>
      </c>
      <c r="E36" s="26">
        <v>1</v>
      </c>
      <c r="H36" s="61">
        <f t="shared" si="7"/>
        <v>2600</v>
      </c>
      <c r="I36" s="11">
        <v>3944000000</v>
      </c>
      <c r="K36" s="58">
        <f>'aastock open price'!C31</f>
        <v>11.98</v>
      </c>
      <c r="L36" s="58">
        <f>'aastock closing price'!C31</f>
        <v>11.98</v>
      </c>
      <c r="M36" s="62">
        <f t="shared" si="8"/>
        <v>47249120000</v>
      </c>
      <c r="N36" s="62">
        <f t="shared" si="0"/>
        <v>47249120000</v>
      </c>
      <c r="O36" s="61">
        <f t="shared" si="11"/>
        <v>1</v>
      </c>
      <c r="P36" s="61">
        <f t="shared" si="9"/>
        <v>1</v>
      </c>
      <c r="Q36" s="11">
        <f t="shared" si="10"/>
        <v>3944000000</v>
      </c>
      <c r="R36" s="58">
        <f t="shared" si="1"/>
        <v>47249120000</v>
      </c>
      <c r="S36" s="62">
        <f t="shared" si="2"/>
        <v>47249120000</v>
      </c>
      <c r="T36" s="58">
        <f t="shared" si="3"/>
        <v>47249120000</v>
      </c>
      <c r="U36" s="72">
        <f t="shared" si="4"/>
        <v>47249120000</v>
      </c>
      <c r="X36" s="60"/>
      <c r="Y36" s="79">
        <f t="shared" si="5"/>
        <v>2600</v>
      </c>
      <c r="Z36" s="85">
        <v>11.98</v>
      </c>
      <c r="AA36" s="85">
        <f t="shared" si="6"/>
        <v>47249120000</v>
      </c>
      <c r="AB36" s="81"/>
      <c r="AC36" s="81"/>
    </row>
    <row r="37" spans="1:29" s="11" customFormat="1" ht="14.25" customHeight="1">
      <c r="A37" s="29">
        <v>2628</v>
      </c>
      <c r="B37" s="12" t="s">
        <v>24</v>
      </c>
      <c r="C37" s="31" t="s">
        <v>25</v>
      </c>
      <c r="D37" s="24">
        <v>1</v>
      </c>
      <c r="E37" s="27">
        <v>1</v>
      </c>
      <c r="H37" s="61">
        <f t="shared" si="7"/>
        <v>2628</v>
      </c>
      <c r="I37" s="11">
        <v>7441000000</v>
      </c>
      <c r="K37" s="58">
        <f>'aastock open price'!C32</f>
        <v>28.6</v>
      </c>
      <c r="L37" s="58">
        <f>'aastock closing price'!C32</f>
        <v>28.6</v>
      </c>
      <c r="M37" s="63">
        <f t="shared" si="8"/>
        <v>212812600000</v>
      </c>
      <c r="N37" s="62">
        <f t="shared" si="0"/>
        <v>212812600000</v>
      </c>
      <c r="O37" s="61">
        <f t="shared" si="11"/>
        <v>1</v>
      </c>
      <c r="P37" s="61">
        <f t="shared" si="9"/>
        <v>1</v>
      </c>
      <c r="Q37" s="11">
        <f t="shared" si="10"/>
        <v>7441000000</v>
      </c>
      <c r="R37" s="58">
        <f t="shared" si="1"/>
        <v>212812600000</v>
      </c>
      <c r="S37" s="62">
        <f t="shared" si="2"/>
        <v>212812600000</v>
      </c>
      <c r="T37" s="58">
        <f t="shared" si="3"/>
        <v>212812600000</v>
      </c>
      <c r="U37" s="72">
        <f t="shared" si="4"/>
        <v>212812600000</v>
      </c>
      <c r="X37" s="60"/>
      <c r="Y37" s="79">
        <f t="shared" si="5"/>
        <v>2628</v>
      </c>
      <c r="Z37" s="85">
        <v>28.6</v>
      </c>
      <c r="AA37" s="85">
        <f t="shared" si="6"/>
        <v>212812600000</v>
      </c>
      <c r="AB37" s="81"/>
      <c r="AC37" s="81"/>
    </row>
    <row r="38" spans="1:29" s="11" customFormat="1" ht="14.25" customHeight="1">
      <c r="A38" s="28">
        <v>2698</v>
      </c>
      <c r="B38" s="11" t="s">
        <v>64</v>
      </c>
      <c r="C38" s="30" t="s">
        <v>65</v>
      </c>
      <c r="D38" s="23">
        <v>1</v>
      </c>
      <c r="E38" s="26">
        <v>1</v>
      </c>
      <c r="H38" s="61">
        <f t="shared" si="7"/>
        <v>2698</v>
      </c>
      <c r="I38" s="11">
        <v>414000000</v>
      </c>
      <c r="K38" s="58">
        <f>'aastock open price'!C33</f>
        <v>12.66</v>
      </c>
      <c r="L38" s="58">
        <f>'aastock closing price'!C33</f>
        <v>12.66</v>
      </c>
      <c r="M38" s="62">
        <f t="shared" si="8"/>
        <v>5241240000</v>
      </c>
      <c r="N38" s="62">
        <f t="shared" si="0"/>
        <v>5241240000</v>
      </c>
      <c r="O38" s="61">
        <f t="shared" si="11"/>
        <v>1</v>
      </c>
      <c r="P38" s="61">
        <f t="shared" si="9"/>
        <v>1</v>
      </c>
      <c r="Q38" s="11">
        <f t="shared" si="10"/>
        <v>414000000</v>
      </c>
      <c r="R38" s="58">
        <f t="shared" si="1"/>
        <v>5241240000</v>
      </c>
      <c r="S38" s="62">
        <f t="shared" si="2"/>
        <v>5241240000</v>
      </c>
      <c r="T38" s="58">
        <f t="shared" si="3"/>
        <v>5241240000</v>
      </c>
      <c r="U38" s="72">
        <f t="shared" si="4"/>
        <v>5241240000</v>
      </c>
      <c r="X38" s="60"/>
      <c r="Y38" s="79">
        <f t="shared" si="5"/>
        <v>2698</v>
      </c>
      <c r="Z38" s="85">
        <v>12.66</v>
      </c>
      <c r="AA38" s="85">
        <f t="shared" si="6"/>
        <v>5241240000</v>
      </c>
      <c r="AB38" s="81"/>
      <c r="AC38" s="81"/>
    </row>
    <row r="39" spans="1:29" s="11" customFormat="1" ht="14.25" customHeight="1">
      <c r="A39" s="29">
        <v>2727</v>
      </c>
      <c r="B39" s="12" t="s">
        <v>66</v>
      </c>
      <c r="C39" s="31" t="s">
        <v>67</v>
      </c>
      <c r="D39" s="24">
        <v>1</v>
      </c>
      <c r="E39" s="27">
        <v>1</v>
      </c>
      <c r="H39" s="61">
        <f t="shared" si="7"/>
        <v>2727</v>
      </c>
      <c r="I39" s="11">
        <v>2973000000</v>
      </c>
      <c r="K39" s="58">
        <f>'aastock open price'!C34</f>
        <v>3.51</v>
      </c>
      <c r="L39" s="58">
        <f>'aastock closing price'!C34</f>
        <v>3.51</v>
      </c>
      <c r="M39" s="63">
        <f t="shared" si="8"/>
        <v>10435230000</v>
      </c>
      <c r="N39" s="62">
        <f t="shared" si="0"/>
        <v>10435230000</v>
      </c>
      <c r="O39" s="61">
        <f t="shared" si="11"/>
        <v>1</v>
      </c>
      <c r="P39" s="61">
        <f t="shared" si="9"/>
        <v>1</v>
      </c>
      <c r="Q39" s="11">
        <f t="shared" si="10"/>
        <v>2973000000</v>
      </c>
      <c r="R39" s="58">
        <f t="shared" si="1"/>
        <v>10435230000</v>
      </c>
      <c r="S39" s="62">
        <f t="shared" si="2"/>
        <v>10435230000</v>
      </c>
      <c r="T39" s="58">
        <f t="shared" si="3"/>
        <v>10435230000</v>
      </c>
      <c r="U39" s="72">
        <f t="shared" si="4"/>
        <v>10435230000</v>
      </c>
      <c r="X39" s="60"/>
      <c r="Y39" s="79">
        <f t="shared" si="5"/>
        <v>2727</v>
      </c>
      <c r="Z39" s="85">
        <v>3.51</v>
      </c>
      <c r="AA39" s="85">
        <f t="shared" si="6"/>
        <v>10435230000</v>
      </c>
      <c r="AB39" s="81"/>
      <c r="AC39" s="81"/>
    </row>
    <row r="40" spans="1:29" s="11" customFormat="1" ht="14.25" customHeight="1">
      <c r="A40" s="28">
        <v>2777</v>
      </c>
      <c r="B40" s="11" t="s">
        <v>77</v>
      </c>
      <c r="C40" s="30" t="s">
        <v>78</v>
      </c>
      <c r="D40" s="23">
        <v>1</v>
      </c>
      <c r="E40" s="26">
        <v>1</v>
      </c>
      <c r="H40" s="61">
        <f t="shared" si="7"/>
        <v>2777</v>
      </c>
      <c r="I40" s="11">
        <v>1015000000</v>
      </c>
      <c r="K40" s="58">
        <f>'aastock open price'!C35</f>
        <v>24</v>
      </c>
      <c r="L40" s="58">
        <f>'aastock closing price'!C35</f>
        <v>24</v>
      </c>
      <c r="M40" s="62">
        <f t="shared" si="8"/>
        <v>24360000000</v>
      </c>
      <c r="N40" s="62">
        <f t="shared" si="0"/>
        <v>24360000000</v>
      </c>
      <c r="O40" s="61">
        <f t="shared" si="11"/>
        <v>1</v>
      </c>
      <c r="P40" s="61">
        <f t="shared" si="9"/>
        <v>1</v>
      </c>
      <c r="Q40" s="11">
        <f t="shared" si="10"/>
        <v>1015000000</v>
      </c>
      <c r="R40" s="58">
        <f t="shared" si="1"/>
        <v>24360000000</v>
      </c>
      <c r="S40" s="62">
        <f t="shared" si="2"/>
        <v>24360000000</v>
      </c>
      <c r="T40" s="58">
        <f t="shared" si="3"/>
        <v>24360000000</v>
      </c>
      <c r="U40" s="72">
        <f t="shared" si="4"/>
        <v>24360000000</v>
      </c>
      <c r="X40" s="60"/>
      <c r="Y40" s="79">
        <f t="shared" si="5"/>
        <v>2777</v>
      </c>
      <c r="Z40" s="85">
        <v>24</v>
      </c>
      <c r="AA40" s="85">
        <f t="shared" si="6"/>
        <v>24360000000</v>
      </c>
      <c r="AB40" s="81"/>
      <c r="AC40" s="81"/>
    </row>
    <row r="41" spans="1:29" s="11" customFormat="1" ht="14.25" customHeight="1">
      <c r="A41" s="29">
        <v>2866</v>
      </c>
      <c r="B41" s="12" t="s">
        <v>68</v>
      </c>
      <c r="C41" s="31" t="s">
        <v>69</v>
      </c>
      <c r="D41" s="24">
        <v>0.9</v>
      </c>
      <c r="E41" s="27">
        <v>1</v>
      </c>
      <c r="H41" s="61">
        <f t="shared" si="7"/>
        <v>2866</v>
      </c>
      <c r="I41" s="11">
        <v>2420000000</v>
      </c>
      <c r="K41" s="58">
        <f>'aastock open price'!C36</f>
        <v>5.6</v>
      </c>
      <c r="L41" s="58">
        <f>'aastock closing price'!C36</f>
        <v>5.6</v>
      </c>
      <c r="M41" s="63">
        <f t="shared" si="8"/>
        <v>13552000000</v>
      </c>
      <c r="N41" s="62">
        <f t="shared" si="0"/>
        <v>13552000000</v>
      </c>
      <c r="O41" s="61">
        <f t="shared" si="11"/>
        <v>0.9</v>
      </c>
      <c r="P41" s="61">
        <f t="shared" si="9"/>
        <v>1</v>
      </c>
      <c r="Q41" s="11">
        <f t="shared" si="10"/>
        <v>2178000000</v>
      </c>
      <c r="R41" s="58">
        <f t="shared" si="1"/>
        <v>12196800000</v>
      </c>
      <c r="S41" s="62">
        <f t="shared" si="2"/>
        <v>12196800000</v>
      </c>
      <c r="T41" s="58">
        <f t="shared" si="3"/>
        <v>12196800000</v>
      </c>
      <c r="U41" s="72">
        <f t="shared" si="4"/>
        <v>12196800000</v>
      </c>
      <c r="X41" s="60"/>
      <c r="Y41" s="79">
        <f t="shared" si="5"/>
        <v>2866</v>
      </c>
      <c r="Z41" s="85">
        <v>5.6</v>
      </c>
      <c r="AA41" s="85">
        <f t="shared" si="6"/>
        <v>13552000000</v>
      </c>
      <c r="AB41" s="81"/>
      <c r="AC41" s="81"/>
    </row>
    <row r="42" spans="1:29" s="11" customFormat="1" ht="14.25" customHeight="1">
      <c r="A42" s="28">
        <v>2883</v>
      </c>
      <c r="B42" s="11" t="s">
        <v>70</v>
      </c>
      <c r="C42" s="30" t="s">
        <v>71</v>
      </c>
      <c r="D42" s="23">
        <v>1</v>
      </c>
      <c r="E42" s="26">
        <v>1</v>
      </c>
      <c r="H42" s="61">
        <f t="shared" si="7"/>
        <v>2883</v>
      </c>
      <c r="I42" s="11">
        <v>1535000000</v>
      </c>
      <c r="K42" s="58">
        <f>'aastock open price'!C37</f>
        <v>9.44</v>
      </c>
      <c r="L42" s="58">
        <f>'aastock closing price'!C37</f>
        <v>9.44</v>
      </c>
      <c r="M42" s="62">
        <f t="shared" si="8"/>
        <v>14490400000</v>
      </c>
      <c r="N42" s="62">
        <f t="shared" si="0"/>
        <v>14490400000</v>
      </c>
      <c r="O42" s="61">
        <f t="shared" si="11"/>
        <v>1</v>
      </c>
      <c r="P42" s="61">
        <f t="shared" si="9"/>
        <v>1</v>
      </c>
      <c r="Q42" s="11">
        <f t="shared" si="10"/>
        <v>1535000000</v>
      </c>
      <c r="R42" s="58">
        <f t="shared" si="1"/>
        <v>14490400000</v>
      </c>
      <c r="S42" s="62">
        <f t="shared" si="2"/>
        <v>14490400000</v>
      </c>
      <c r="T42" s="58">
        <f t="shared" si="3"/>
        <v>14490400000</v>
      </c>
      <c r="U42" s="72">
        <f t="shared" si="4"/>
        <v>14490400000</v>
      </c>
      <c r="X42" s="60"/>
      <c r="Y42" s="79">
        <f t="shared" si="5"/>
        <v>2883</v>
      </c>
      <c r="Z42" s="85">
        <v>9.44</v>
      </c>
      <c r="AA42" s="85">
        <f t="shared" si="6"/>
        <v>14490400000</v>
      </c>
      <c r="AB42" s="81"/>
      <c r="AC42" s="81"/>
    </row>
    <row r="43" spans="1:29" s="11" customFormat="1" ht="14.25" customHeight="1">
      <c r="A43" s="29">
        <v>2899</v>
      </c>
      <c r="B43" s="12" t="s">
        <v>72</v>
      </c>
      <c r="C43" s="31" t="s">
        <v>73</v>
      </c>
      <c r="D43" s="24">
        <v>1</v>
      </c>
      <c r="E43" s="27">
        <v>1</v>
      </c>
      <c r="H43" s="61">
        <f t="shared" si="7"/>
        <v>2899</v>
      </c>
      <c r="I43" s="11">
        <v>4005000000</v>
      </c>
      <c r="K43" s="58">
        <f>'aastock open price'!C38</f>
        <v>5.14</v>
      </c>
      <c r="L43" s="58">
        <f>'aastock closing price'!C38</f>
        <v>5.14</v>
      </c>
      <c r="M43" s="63">
        <f t="shared" si="8"/>
        <v>20585700000</v>
      </c>
      <c r="N43" s="62">
        <f t="shared" si="0"/>
        <v>20585700000</v>
      </c>
      <c r="O43" s="61">
        <f t="shared" si="11"/>
        <v>1</v>
      </c>
      <c r="P43" s="61">
        <f t="shared" si="9"/>
        <v>1</v>
      </c>
      <c r="Q43" s="11">
        <f t="shared" si="10"/>
        <v>4005000000</v>
      </c>
      <c r="R43" s="58">
        <f t="shared" si="1"/>
        <v>20585700000</v>
      </c>
      <c r="S43" s="62">
        <f t="shared" si="2"/>
        <v>20585700000</v>
      </c>
      <c r="T43" s="58">
        <f t="shared" si="3"/>
        <v>20585700000</v>
      </c>
      <c r="U43" s="72">
        <f t="shared" si="4"/>
        <v>20585700000</v>
      </c>
      <c r="X43" s="60"/>
      <c r="Y43" s="79">
        <f t="shared" si="5"/>
        <v>2899</v>
      </c>
      <c r="Z43" s="85">
        <v>5.14</v>
      </c>
      <c r="AA43" s="85">
        <f t="shared" si="6"/>
        <v>20585700000</v>
      </c>
      <c r="AB43" s="81"/>
      <c r="AC43" s="81"/>
    </row>
    <row r="44" spans="1:29" s="11" customFormat="1" ht="14.25" customHeight="1">
      <c r="A44" s="28">
        <v>3328</v>
      </c>
      <c r="B44" s="11" t="s">
        <v>74</v>
      </c>
      <c r="C44" s="30" t="s">
        <v>75</v>
      </c>
      <c r="D44" s="23">
        <v>0.65</v>
      </c>
      <c r="E44" s="26">
        <v>1</v>
      </c>
      <c r="H44" s="61">
        <f t="shared" si="7"/>
        <v>3328</v>
      </c>
      <c r="I44" s="11">
        <v>23064000000</v>
      </c>
      <c r="K44" s="58">
        <f>'aastock open price'!C39</f>
        <v>7.91</v>
      </c>
      <c r="L44" s="58">
        <f>'aastock closing price'!C39</f>
        <v>7.91</v>
      </c>
      <c r="M44" s="62">
        <f t="shared" si="8"/>
        <v>182436240000</v>
      </c>
      <c r="N44" s="62">
        <f t="shared" si="0"/>
        <v>182436240000</v>
      </c>
      <c r="O44" s="61">
        <f t="shared" si="11"/>
        <v>0.65</v>
      </c>
      <c r="P44" s="61">
        <f t="shared" si="9"/>
        <v>1</v>
      </c>
      <c r="Q44" s="11">
        <f t="shared" si="10"/>
        <v>14991600000</v>
      </c>
      <c r="R44" s="58">
        <f t="shared" si="1"/>
        <v>118583556000</v>
      </c>
      <c r="S44" s="62">
        <f t="shared" si="2"/>
        <v>118583556000</v>
      </c>
      <c r="T44" s="58">
        <f t="shared" si="3"/>
        <v>118583556000</v>
      </c>
      <c r="U44" s="72">
        <f t="shared" si="4"/>
        <v>118583556000</v>
      </c>
      <c r="X44" s="60"/>
      <c r="Y44" s="79">
        <f t="shared" si="5"/>
        <v>3328</v>
      </c>
      <c r="Z44" s="85">
        <v>7.91</v>
      </c>
      <c r="AA44" s="85">
        <f t="shared" si="6"/>
        <v>182436240000</v>
      </c>
      <c r="AB44" s="81"/>
      <c r="AC44" s="81"/>
    </row>
    <row r="45" spans="1:29" s="11" customFormat="1" ht="14.25" customHeight="1">
      <c r="A45" s="29">
        <v>3968</v>
      </c>
      <c r="B45" s="12" t="s">
        <v>93</v>
      </c>
      <c r="C45" s="31" t="s">
        <v>99</v>
      </c>
      <c r="D45" s="24">
        <v>1</v>
      </c>
      <c r="E45" s="27">
        <v>1</v>
      </c>
      <c r="H45" s="61">
        <f t="shared" si="7"/>
        <v>3968</v>
      </c>
      <c r="I45" s="11">
        <v>2662000000</v>
      </c>
      <c r="K45" s="58">
        <f>'aastock open price'!C40</f>
        <v>26.15</v>
      </c>
      <c r="L45" s="58">
        <f>'aastock closing price'!C40</f>
        <v>26.15</v>
      </c>
      <c r="M45" s="63">
        <f t="shared" si="8"/>
        <v>69611300000</v>
      </c>
      <c r="N45" s="62">
        <f t="shared" si="0"/>
        <v>69611300000</v>
      </c>
      <c r="O45" s="61">
        <f t="shared" si="11"/>
        <v>1</v>
      </c>
      <c r="P45" s="61">
        <f t="shared" si="9"/>
        <v>1</v>
      </c>
      <c r="Q45" s="11">
        <f t="shared" si="10"/>
        <v>2662000000</v>
      </c>
      <c r="R45" s="58">
        <f t="shared" si="1"/>
        <v>69611300000</v>
      </c>
      <c r="S45" s="62">
        <f t="shared" si="2"/>
        <v>69611300000</v>
      </c>
      <c r="T45" s="58">
        <f t="shared" si="3"/>
        <v>69611300000</v>
      </c>
      <c r="U45" s="72">
        <f t="shared" si="4"/>
        <v>69611300000</v>
      </c>
      <c r="X45" s="60"/>
      <c r="Y45" s="79">
        <f t="shared" si="5"/>
        <v>3968</v>
      </c>
      <c r="Z45" s="85">
        <v>26.15</v>
      </c>
      <c r="AA45" s="85">
        <f t="shared" si="6"/>
        <v>69611300000</v>
      </c>
      <c r="AB45" s="81"/>
      <c r="AC45" s="81"/>
    </row>
    <row r="46" spans="1:29" s="11" customFormat="1" ht="14.25" customHeight="1">
      <c r="A46" s="32">
        <v>3988</v>
      </c>
      <c r="B46" s="33" t="s">
        <v>79</v>
      </c>
      <c r="C46" s="34" t="s">
        <v>80</v>
      </c>
      <c r="D46" s="35">
        <v>0.3</v>
      </c>
      <c r="E46" s="36">
        <v>1</v>
      </c>
      <c r="H46" s="61">
        <f t="shared" si="7"/>
        <v>3988</v>
      </c>
      <c r="I46" s="11">
        <v>76020000000</v>
      </c>
      <c r="K46" s="58">
        <f>'aastock open price'!C41</f>
        <v>3.59</v>
      </c>
      <c r="L46" s="58">
        <f>'aastock closing price'!C41</f>
        <v>3.59</v>
      </c>
      <c r="M46" s="62">
        <f t="shared" si="8"/>
        <v>272911800000</v>
      </c>
      <c r="N46" s="62">
        <f t="shared" si="0"/>
        <v>272911800000</v>
      </c>
      <c r="O46" s="61">
        <f t="shared" si="11"/>
        <v>0.3</v>
      </c>
      <c r="P46" s="61">
        <f t="shared" si="9"/>
        <v>1</v>
      </c>
      <c r="Q46" s="11">
        <f t="shared" si="10"/>
        <v>22806000000</v>
      </c>
      <c r="R46" s="58">
        <f t="shared" si="1"/>
        <v>81873540000</v>
      </c>
      <c r="S46" s="62">
        <f t="shared" si="2"/>
        <v>81873540000</v>
      </c>
      <c r="T46" s="58">
        <f t="shared" si="3"/>
        <v>81873540000</v>
      </c>
      <c r="U46" s="72">
        <f t="shared" si="4"/>
        <v>81873540000</v>
      </c>
      <c r="X46" s="60"/>
      <c r="Y46" s="79">
        <f t="shared" si="5"/>
        <v>3988</v>
      </c>
      <c r="Z46" s="85">
        <v>3.59</v>
      </c>
      <c r="AA46" s="85">
        <f t="shared" si="6"/>
        <v>272911800000</v>
      </c>
      <c r="AB46" s="81"/>
      <c r="AC46" s="81"/>
    </row>
    <row r="47" spans="1:29" s="13" customFormat="1" ht="12.75">
      <c r="A47" s="19"/>
      <c r="D47" s="14"/>
      <c r="E47" s="14"/>
      <c r="F47" s="13" t="s">
        <v>140</v>
      </c>
      <c r="H47" s="68"/>
      <c r="M47" s="64">
        <f>SUM(M6:M46)</f>
        <v>3423913830000</v>
      </c>
      <c r="N47" s="64">
        <f>SUM(N6:N46)</f>
        <v>3423913830000</v>
      </c>
      <c r="O47" s="68"/>
      <c r="S47" s="64"/>
      <c r="T47" s="75">
        <f>SUM(T6:T46)</f>
        <v>1872594665500</v>
      </c>
      <c r="U47" s="76">
        <f>SUM(U6:U46)</f>
        <v>1872594665500</v>
      </c>
      <c r="X47" s="60"/>
      <c r="Y47" s="87"/>
      <c r="Z47" s="87"/>
      <c r="AA47" s="85">
        <f>SUM(AA6:AA46)</f>
        <v>3423913830000</v>
      </c>
      <c r="AB47" s="81"/>
      <c r="AC47" s="81"/>
    </row>
    <row r="48" spans="1:29" ht="12.75">
      <c r="A48" s="16" t="s">
        <v>35</v>
      </c>
      <c r="B48" s="15"/>
      <c r="C48" s="16">
        <v>41</v>
      </c>
      <c r="X48" s="81"/>
      <c r="Y48" s="81"/>
      <c r="Z48" s="81"/>
      <c r="AA48" s="81"/>
      <c r="AB48" s="81"/>
      <c r="AC48" s="81"/>
    </row>
    <row r="49" spans="1:29" ht="14.25">
      <c r="A49" s="20" t="s">
        <v>36</v>
      </c>
      <c r="B49" s="15"/>
      <c r="C49" s="15"/>
      <c r="X49" s="81"/>
      <c r="Y49" s="81"/>
      <c r="Z49" s="81"/>
      <c r="AA49" s="81"/>
      <c r="AB49" s="81"/>
      <c r="AC49" s="81"/>
    </row>
    <row r="50" spans="9:29" ht="12.75">
      <c r="I50" s="77"/>
      <c r="J50" s="77"/>
      <c r="L50" s="69"/>
      <c r="M50" s="65"/>
      <c r="N50" s="4"/>
      <c r="O50" s="4"/>
      <c r="Q50" s="69"/>
      <c r="S50" s="4"/>
      <c r="X50" s="87"/>
      <c r="Y50" s="79"/>
      <c r="Z50" s="79"/>
      <c r="AA50" s="79"/>
      <c r="AB50" s="87"/>
      <c r="AC50" s="87"/>
    </row>
    <row r="51" spans="1:29" ht="12.75">
      <c r="A51" s="1" t="s">
        <v>4</v>
      </c>
      <c r="C51" s="25">
        <v>39153</v>
      </c>
      <c r="I51" s="78"/>
      <c r="J51" s="78"/>
      <c r="L51" s="69"/>
      <c r="M51" s="65"/>
      <c r="N51" s="4"/>
      <c r="O51" s="4"/>
      <c r="Q51" s="69"/>
      <c r="S51" s="4"/>
      <c r="X51" s="87"/>
      <c r="Y51" s="79"/>
      <c r="Z51" s="88"/>
      <c r="AA51" s="79"/>
      <c r="AB51" s="87"/>
      <c r="AC51" s="87"/>
    </row>
    <row r="52" spans="1:29" ht="14.25">
      <c r="A52" s="5" t="s">
        <v>32</v>
      </c>
      <c r="I52" s="78" t="s">
        <v>141</v>
      </c>
      <c r="J52" s="78">
        <v>41</v>
      </c>
      <c r="L52" s="69"/>
      <c r="M52" s="65"/>
      <c r="N52" s="4"/>
      <c r="O52" s="4"/>
      <c r="Q52" s="69"/>
      <c r="S52" s="4"/>
      <c r="X52" s="79"/>
      <c r="Y52" s="79"/>
      <c r="Z52" s="88"/>
      <c r="AA52" s="79"/>
      <c r="AB52" s="79"/>
      <c r="AC52" s="79"/>
    </row>
    <row r="53" spans="9:29" ht="12.75">
      <c r="I53" s="78" t="s">
        <v>148</v>
      </c>
      <c r="J53" s="78">
        <v>11361.64</v>
      </c>
      <c r="L53" s="69"/>
      <c r="M53" s="65"/>
      <c r="N53" s="4"/>
      <c r="O53" s="4"/>
      <c r="Q53" s="69"/>
      <c r="S53" s="4"/>
      <c r="X53" s="79"/>
      <c r="Y53" s="79"/>
      <c r="Z53" s="79"/>
      <c r="AA53" s="86" t="s">
        <v>146</v>
      </c>
      <c r="AB53" s="86" t="s">
        <v>147</v>
      </c>
      <c r="AC53" s="86" t="s">
        <v>142</v>
      </c>
    </row>
    <row r="54" spans="1:29" ht="14.25">
      <c r="A54" s="21" t="s">
        <v>94</v>
      </c>
      <c r="D54" s="4"/>
      <c r="E54" s="4"/>
      <c r="F54" s="3"/>
      <c r="G54" s="3"/>
      <c r="I54" s="78" t="s">
        <v>148</v>
      </c>
      <c r="J54" s="78">
        <f>J53*M47/N47</f>
        <v>11361.64</v>
      </c>
      <c r="L54" s="69"/>
      <c r="M54" s="65"/>
      <c r="N54" s="4"/>
      <c r="O54" s="4"/>
      <c r="Q54" s="69"/>
      <c r="S54" s="4"/>
      <c r="X54" s="79" t="s">
        <v>149</v>
      </c>
      <c r="Y54" s="79"/>
      <c r="Z54" s="79"/>
      <c r="AA54" s="79">
        <f>J53</f>
        <v>11361.64</v>
      </c>
      <c r="AB54" s="89">
        <f>AA54*AA47/M47</f>
        <v>11361.64</v>
      </c>
      <c r="AC54" s="79">
        <f>AB54-AA54</f>
        <v>0</v>
      </c>
    </row>
    <row r="55" spans="1:29" ht="14.25">
      <c r="A55" s="22" t="s">
        <v>95</v>
      </c>
      <c r="D55" s="4"/>
      <c r="E55" s="4"/>
      <c r="F55" s="3"/>
      <c r="G55" s="3"/>
      <c r="I55" s="78" t="s">
        <v>142</v>
      </c>
      <c r="J55" s="79">
        <f>J54-J53</f>
        <v>0</v>
      </c>
      <c r="L55" s="69"/>
      <c r="M55" s="65"/>
      <c r="N55" s="4"/>
      <c r="O55" s="4"/>
      <c r="Q55" s="69"/>
      <c r="S55" s="4"/>
      <c r="X55" s="79"/>
      <c r="Y55" s="88"/>
      <c r="Z55" s="88"/>
      <c r="AA55" s="88"/>
      <c r="AB55" s="79"/>
      <c r="AC55" s="80">
        <f>(AB54-AA54)/AA54</f>
        <v>0</v>
      </c>
    </row>
    <row r="56" spans="4:29" ht="12.75">
      <c r="D56" s="4"/>
      <c r="E56" s="4"/>
      <c r="F56" s="3"/>
      <c r="G56" s="3"/>
      <c r="I56" s="78" t="s">
        <v>143</v>
      </c>
      <c r="J56" s="80">
        <f>J55/J53</f>
        <v>0</v>
      </c>
      <c r="L56" s="69"/>
      <c r="M56" s="65"/>
      <c r="N56" s="4"/>
      <c r="O56" s="4"/>
      <c r="Q56" s="69"/>
      <c r="S56" s="4"/>
      <c r="X56" s="79"/>
      <c r="Y56" s="88"/>
      <c r="Z56" s="88"/>
      <c r="AA56" s="88"/>
      <c r="AB56" s="79"/>
      <c r="AC56" s="79"/>
    </row>
    <row r="57" spans="1:10" ht="14.25">
      <c r="A57" s="21" t="s">
        <v>96</v>
      </c>
      <c r="D57" s="4"/>
      <c r="E57" s="4"/>
      <c r="F57" s="3"/>
      <c r="G57" s="3"/>
      <c r="I57" s="78"/>
      <c r="J57" s="78"/>
    </row>
    <row r="58" spans="1:7" ht="14.25">
      <c r="A58" s="22" t="s">
        <v>97</v>
      </c>
      <c r="D58" s="4"/>
      <c r="E58" s="4"/>
      <c r="F58" s="3"/>
      <c r="G58" s="3"/>
    </row>
    <row r="72" ht="22.5"/>
    <row r="74" spans="1:19" s="4" customFormat="1" ht="22.5">
      <c r="A74" s="22"/>
      <c r="D74" s="3"/>
      <c r="E74" s="3"/>
      <c r="H74" s="65"/>
      <c r="N74" s="69"/>
      <c r="O74" s="65"/>
      <c r="S74" s="69"/>
    </row>
    <row r="78" ht="22.5"/>
    <row r="104" ht="22.5"/>
    <row r="106" spans="1:19" s="4" customFormat="1" ht="22.5">
      <c r="A106" s="22"/>
      <c r="D106" s="3"/>
      <c r="E106" s="3"/>
      <c r="H106" s="65"/>
      <c r="N106" s="69"/>
      <c r="O106" s="65"/>
      <c r="S106" s="69"/>
    </row>
    <row r="110" ht="22.5"/>
    <row r="136" ht="22.5"/>
    <row r="138" spans="1:19" s="4" customFormat="1" ht="22.5">
      <c r="A138" s="22"/>
      <c r="D138" s="3"/>
      <c r="E138" s="3"/>
      <c r="H138" s="65"/>
      <c r="N138" s="69"/>
      <c r="O138" s="65"/>
      <c r="S138" s="69"/>
    </row>
    <row r="142" ht="22.5"/>
    <row r="167" ht="22.5"/>
    <row r="169" spans="1:19" s="4" customFormat="1" ht="22.5">
      <c r="A169" s="22"/>
      <c r="D169" s="3"/>
      <c r="E169" s="3"/>
      <c r="H169" s="65"/>
      <c r="N169" s="69"/>
      <c r="O169" s="65"/>
      <c r="S169" s="69"/>
    </row>
    <row r="173" ht="22.5"/>
    <row r="181" ht="22.5"/>
    <row r="183" spans="1:19" s="4" customFormat="1" ht="22.5">
      <c r="A183" s="22"/>
      <c r="D183" s="3"/>
      <c r="E183" s="3"/>
      <c r="H183" s="65"/>
      <c r="N183" s="69"/>
      <c r="O183" s="65"/>
      <c r="S183" s="69"/>
    </row>
    <row r="187" ht="22.5"/>
  </sheetData>
  <conditionalFormatting sqref="Z54">
    <cfRule type="expression" priority="1" dxfId="0" stopIfTrue="1">
      <formula>$AS$60&gt;0</formula>
    </cfRule>
    <cfRule type="expression" priority="2" dxfId="1" stopIfTrue="1">
      <formula>$AS$60&lt;0</formula>
    </cfRule>
  </conditionalFormatting>
  <conditionalFormatting sqref="J55:J56 AC54:AC55">
    <cfRule type="expression" priority="3" dxfId="0" stopIfTrue="1">
      <formula>J54&gt;0</formula>
    </cfRule>
    <cfRule type="expression" priority="4" dxfId="1" stopIfTrue="1">
      <formula>J54&lt;0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  <headerFooter alignWithMargins="0">
    <oddFooter>&amp;C&amp;"Arial,標準"&amp;10&amp;P/&amp;N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HANG SENG BANK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HANG SENG BANK LTD.</dc:creator>
  <cp:keywords/>
  <dc:description/>
  <cp:lastModifiedBy>chu</cp:lastModifiedBy>
  <cp:lastPrinted>2007-03-08T02:56:48Z</cp:lastPrinted>
  <dcterms:created xsi:type="dcterms:W3CDTF">2002-09-11T01:00:39Z</dcterms:created>
  <dcterms:modified xsi:type="dcterms:W3CDTF">2007-08-16T10:42:54Z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