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405" activeTab="0"/>
  </bookViews>
  <sheets>
    <sheet name="Tabela" sheetId="1" r:id="rId1"/>
    <sheet name="Classificação" sheetId="2" r:id="rId2"/>
  </sheets>
  <definedNames/>
  <calcPr fullCalcOnLoad="1"/>
</workbook>
</file>

<file path=xl/sharedStrings.xml><?xml version="1.0" encoding="utf-8"?>
<sst xmlns="http://schemas.openxmlformats.org/spreadsheetml/2006/main" count="120" uniqueCount="46">
  <si>
    <t>CAMPEONATO INTERNO DA OAB-CHAPECÓ - TAÇA PEDRO DETONI</t>
  </si>
  <si>
    <t>FASE CLASSIFICATÓRIA - RODADA Nº 02</t>
  </si>
  <si>
    <t>FASE CLASSIFICATÓRIA - RODADA Nº 01</t>
  </si>
  <si>
    <t>EQUIPES PARTICIPANTES</t>
  </si>
  <si>
    <t>FOLGA</t>
  </si>
  <si>
    <t>X</t>
  </si>
  <si>
    <t>FASE CLASSIFICATÓRIA - RODADA Nº 03</t>
  </si>
  <si>
    <t>FASE CLASSIFICATÓRIA - RODADA Nº 04</t>
  </si>
  <si>
    <t>FASE CLASSIFICATÓRIA - RODADA Nº 05</t>
  </si>
  <si>
    <t>FASE CLASSIFICATÓRIA - RODADA Nº 06</t>
  </si>
  <si>
    <t>FASE CLASSIFICATÓRIA - RODADA Nº 07</t>
  </si>
  <si>
    <t>FASE SEMIFINAL</t>
  </si>
  <si>
    <t>2 LUGAR</t>
  </si>
  <si>
    <t>3 LUGAR</t>
  </si>
  <si>
    <t>1 LUGAR</t>
  </si>
  <si>
    <t>4 LUGAR</t>
  </si>
  <si>
    <t>FASE FINAL</t>
  </si>
  <si>
    <t>PERD SF#01</t>
  </si>
  <si>
    <t>PERD SF#02</t>
  </si>
  <si>
    <t>VENC SF#01</t>
  </si>
  <si>
    <t>VENC SF#02</t>
  </si>
  <si>
    <t xml:space="preserve">PINHALZINHO </t>
  </si>
  <si>
    <t>RECURSO EXTRAORDINÁRIO</t>
  </si>
  <si>
    <t>VIERO ADVOCACIA</t>
  </si>
  <si>
    <t>ONCE PÊSSEGO EM CALDA</t>
  </si>
  <si>
    <t>A DEFINIR</t>
  </si>
  <si>
    <t>SETE</t>
  </si>
  <si>
    <t>HABEAS COPOS</t>
  </si>
  <si>
    <t>v</t>
  </si>
  <si>
    <t>e</t>
  </si>
  <si>
    <t>c</t>
  </si>
  <si>
    <t>j</t>
  </si>
  <si>
    <t>CLASSIFICAÇÃO GERAL</t>
  </si>
  <si>
    <t>ORDEM</t>
  </si>
  <si>
    <t>EQUIPE</t>
  </si>
  <si>
    <t>PG</t>
  </si>
  <si>
    <t>J</t>
  </si>
  <si>
    <t>V</t>
  </si>
  <si>
    <t>E</t>
  </si>
  <si>
    <t>D</t>
  </si>
  <si>
    <t>GP</t>
  </si>
  <si>
    <t>GC</t>
  </si>
  <si>
    <t>SG</t>
  </si>
  <si>
    <t>APROV</t>
  </si>
  <si>
    <t xml:space="preserve">A DEFINIR </t>
  </si>
  <si>
    <t>PINHALZINHO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</si>
</sst>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19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1">
      <selection activeCell="A36" sqref="A36:G36"/>
    </sheetView>
  </sheetViews>
  <sheetFormatPr defaultColWidth="9.140625" defaultRowHeight="9.75" customHeight="1"/>
  <cols>
    <col min="1" max="2" width="9.140625" style="1" customWidth="1"/>
    <col min="3" max="3" width="25.7109375" style="1" customWidth="1"/>
    <col min="4" max="6" width="5.7109375" style="1" customWidth="1"/>
    <col min="7" max="7" width="25.7109375" style="1" customWidth="1"/>
    <col min="8" max="8" width="9.140625" style="1" customWidth="1"/>
    <col min="9" max="14" width="4.7109375" style="1" hidden="1" customWidth="1"/>
    <col min="15" max="16384" width="9.140625" style="1" customWidth="1"/>
  </cols>
  <sheetData>
    <row r="1" spans="1:7" ht="15" customHeight="1">
      <c r="A1" s="15" t="s">
        <v>0</v>
      </c>
      <c r="B1" s="15"/>
      <c r="C1" s="15"/>
      <c r="D1" s="15"/>
      <c r="E1" s="15"/>
      <c r="F1" s="15"/>
      <c r="G1" s="15"/>
    </row>
    <row r="2" ht="12" customHeight="1"/>
    <row r="3" spans="1:7" ht="12" customHeight="1">
      <c r="A3" s="14" t="s">
        <v>3</v>
      </c>
      <c r="B3" s="14"/>
      <c r="C3" s="14"/>
      <c r="D3" s="14"/>
      <c r="E3" s="14"/>
      <c r="F3" s="14"/>
      <c r="G3" s="14"/>
    </row>
    <row r="4" spans="1:7" ht="12" customHeight="1">
      <c r="A4" s="2"/>
      <c r="B4" s="5">
        <v>1</v>
      </c>
      <c r="C4" s="5" t="s">
        <v>21</v>
      </c>
      <c r="D4" s="2"/>
      <c r="E4" s="2"/>
      <c r="F4" s="2"/>
      <c r="G4" s="2"/>
    </row>
    <row r="5" spans="1:7" ht="12" customHeight="1">
      <c r="A5" s="2"/>
      <c r="B5" s="5">
        <v>2</v>
      </c>
      <c r="C5" s="5" t="s">
        <v>22</v>
      </c>
      <c r="D5" s="2"/>
      <c r="E5" s="2"/>
      <c r="F5" s="2"/>
      <c r="G5" s="2"/>
    </row>
    <row r="6" spans="1:7" ht="12" customHeight="1">
      <c r="A6" s="2"/>
      <c r="B6" s="5">
        <v>3</v>
      </c>
      <c r="C6" s="5" t="s">
        <v>23</v>
      </c>
      <c r="D6" s="2"/>
      <c r="E6" s="2"/>
      <c r="F6" s="2"/>
      <c r="G6" s="2"/>
    </row>
    <row r="7" spans="1:7" ht="12" customHeight="1">
      <c r="A7" s="2"/>
      <c r="B7" s="5">
        <v>4</v>
      </c>
      <c r="C7" s="5" t="s">
        <v>24</v>
      </c>
      <c r="D7" s="2"/>
      <c r="E7" s="2"/>
      <c r="F7" s="2"/>
      <c r="G7" s="2"/>
    </row>
    <row r="8" spans="1:7" ht="12" customHeight="1">
      <c r="A8" s="2"/>
      <c r="B8" s="5">
        <v>5</v>
      </c>
      <c r="C8" s="5" t="s">
        <v>27</v>
      </c>
      <c r="D8" s="2"/>
      <c r="E8" s="2"/>
      <c r="F8" s="2"/>
      <c r="G8" s="2"/>
    </row>
    <row r="9" spans="1:7" ht="12" customHeight="1">
      <c r="A9" s="2"/>
      <c r="B9" s="5">
        <v>6</v>
      </c>
      <c r="C9" s="5" t="s">
        <v>25</v>
      </c>
      <c r="D9" s="2"/>
      <c r="E9" s="2"/>
      <c r="F9" s="2"/>
      <c r="G9" s="2"/>
    </row>
    <row r="10" spans="1:7" ht="12" customHeight="1">
      <c r="A10" s="2"/>
      <c r="B10" s="5">
        <v>7</v>
      </c>
      <c r="C10" s="5" t="s">
        <v>26</v>
      </c>
      <c r="D10" s="2"/>
      <c r="E10" s="2"/>
      <c r="F10" s="2"/>
      <c r="G10" s="2"/>
    </row>
    <row r="11" spans="1:7" ht="12" customHeight="1">
      <c r="A11" s="2"/>
      <c r="B11" s="2"/>
      <c r="C11" s="2"/>
      <c r="D11" s="2"/>
      <c r="E11" s="2"/>
      <c r="F11" s="2"/>
      <c r="G11" s="2"/>
    </row>
    <row r="12" spans="1:14" ht="12" customHeight="1">
      <c r="A12" s="13" t="s">
        <v>2</v>
      </c>
      <c r="B12" s="13"/>
      <c r="C12" s="13"/>
      <c r="D12" s="13"/>
      <c r="E12" s="13"/>
      <c r="F12" s="13"/>
      <c r="G12" s="13"/>
      <c r="I12" s="7" t="s">
        <v>28</v>
      </c>
      <c r="J12" s="7" t="s">
        <v>29</v>
      </c>
      <c r="K12" s="7" t="s">
        <v>28</v>
      </c>
      <c r="L12" s="7" t="s">
        <v>30</v>
      </c>
      <c r="M12" s="7" t="s">
        <v>29</v>
      </c>
      <c r="N12" s="7" t="s">
        <v>31</v>
      </c>
    </row>
    <row r="13" spans="1:14" ht="12" customHeight="1">
      <c r="A13" s="4">
        <v>39361</v>
      </c>
      <c r="B13" s="6">
        <v>0.6666666666666666</v>
      </c>
      <c r="C13" s="5" t="str">
        <f>C9</f>
        <v>A DEFINIR</v>
      </c>
      <c r="D13" s="5">
        <v>0</v>
      </c>
      <c r="E13" s="5" t="s">
        <v>5</v>
      </c>
      <c r="F13" s="5">
        <v>4</v>
      </c>
      <c r="G13" s="5" t="str">
        <f>C10</f>
        <v>SETE</v>
      </c>
      <c r="I13" s="7">
        <f>IF(D13&gt;F13,1,0)</f>
        <v>0</v>
      </c>
      <c r="J13" s="7">
        <f>M13+L13</f>
        <v>0</v>
      </c>
      <c r="K13" s="7">
        <f>IF(D13&lt;F13,1,0)</f>
        <v>1</v>
      </c>
      <c r="L13" s="7">
        <f>IF(D13+F13=0,-1,0)</f>
        <v>0</v>
      </c>
      <c r="M13" s="7">
        <f>IF(D13=F13,1,0)</f>
        <v>0</v>
      </c>
      <c r="N13" s="7">
        <f>IF(D13+F13&gt;0,1,0)</f>
        <v>1</v>
      </c>
    </row>
    <row r="14" spans="1:14" ht="12" customHeight="1">
      <c r="A14" s="4">
        <v>39361</v>
      </c>
      <c r="B14" s="6">
        <v>0.7083333333333334</v>
      </c>
      <c r="C14" s="5" t="str">
        <f>C7</f>
        <v>ONCE PÊSSEGO EM CALDA</v>
      </c>
      <c r="D14" s="5">
        <v>4</v>
      </c>
      <c r="E14" s="5" t="s">
        <v>5</v>
      </c>
      <c r="F14" s="5">
        <v>0</v>
      </c>
      <c r="G14" s="5" t="str">
        <f>C8</f>
        <v>HABEAS COPOS</v>
      </c>
      <c r="I14" s="7">
        <f>IF(D14&gt;F14,1,0)</f>
        <v>1</v>
      </c>
      <c r="J14" s="7">
        <f>M14+L14</f>
        <v>0</v>
      </c>
      <c r="K14" s="7">
        <f>IF(D14&lt;F14,1,0)</f>
        <v>0</v>
      </c>
      <c r="L14" s="7">
        <f>IF(D14+F14=0,-1,0)</f>
        <v>0</v>
      </c>
      <c r="M14" s="7">
        <f>IF(D14=F14,1,0)</f>
        <v>0</v>
      </c>
      <c r="N14" s="7">
        <f>IF(D14+F14&gt;0,1,0)</f>
        <v>1</v>
      </c>
    </row>
    <row r="15" spans="1:14" ht="12" customHeight="1">
      <c r="A15" s="4">
        <v>39361</v>
      </c>
      <c r="B15" s="6">
        <v>0.75</v>
      </c>
      <c r="C15" s="5" t="str">
        <f>C5</f>
        <v>RECURSO EXTRAORDINÁRIO</v>
      </c>
      <c r="D15" s="5">
        <v>1</v>
      </c>
      <c r="E15" s="5" t="s">
        <v>5</v>
      </c>
      <c r="F15" s="5">
        <v>4</v>
      </c>
      <c r="G15" s="5" t="str">
        <f>C6</f>
        <v>VIERO ADVOCACIA</v>
      </c>
      <c r="I15" s="7">
        <f>IF(D15&gt;F15,1,0)</f>
        <v>0</v>
      </c>
      <c r="J15" s="7">
        <f>M15+L15</f>
        <v>0</v>
      </c>
      <c r="K15" s="7">
        <f>IF(D15&lt;F15,1,0)</f>
        <v>1</v>
      </c>
      <c r="L15" s="7">
        <f>IF(D15+F15=0,-1,0)</f>
        <v>0</v>
      </c>
      <c r="M15" s="7">
        <f>IF(D15=F15,1,0)</f>
        <v>0</v>
      </c>
      <c r="N15" s="7">
        <f>IF(D15+F15&gt;0,1,0)</f>
        <v>1</v>
      </c>
    </row>
    <row r="16" spans="1:13" ht="12" customHeight="1">
      <c r="A16" s="13" t="s">
        <v>4</v>
      </c>
      <c r="B16" s="13"/>
      <c r="C16" s="5" t="str">
        <f>C4</f>
        <v>PINHALZINHO </v>
      </c>
      <c r="D16" s="3"/>
      <c r="E16" s="3"/>
      <c r="F16" s="3"/>
      <c r="G16" s="3"/>
      <c r="I16" s="7"/>
      <c r="J16" s="7"/>
      <c r="K16" s="7"/>
      <c r="L16" s="7"/>
      <c r="M16" s="7"/>
    </row>
    <row r="17" spans="1:13" ht="12" customHeight="1">
      <c r="A17" s="2"/>
      <c r="B17" s="2"/>
      <c r="C17" s="2"/>
      <c r="D17" s="2"/>
      <c r="E17" s="2"/>
      <c r="F17" s="2"/>
      <c r="G17" s="2"/>
      <c r="I17" s="7"/>
      <c r="J17" s="7"/>
      <c r="K17" s="7"/>
      <c r="L17" s="7"/>
      <c r="M17" s="7"/>
    </row>
    <row r="18" spans="1:14" ht="12" customHeight="1">
      <c r="A18" s="13" t="s">
        <v>1</v>
      </c>
      <c r="B18" s="13"/>
      <c r="C18" s="13"/>
      <c r="D18" s="13"/>
      <c r="E18" s="13"/>
      <c r="F18" s="13"/>
      <c r="G18" s="13"/>
      <c r="I18" s="7" t="s">
        <v>28</v>
      </c>
      <c r="J18" s="7" t="s">
        <v>29</v>
      </c>
      <c r="K18" s="7" t="s">
        <v>28</v>
      </c>
      <c r="L18" s="7" t="s">
        <v>30</v>
      </c>
      <c r="M18" s="7" t="s">
        <v>29</v>
      </c>
      <c r="N18" s="7" t="s">
        <v>31</v>
      </c>
    </row>
    <row r="19" spans="1:14" ht="12" customHeight="1">
      <c r="A19" s="4">
        <v>39375</v>
      </c>
      <c r="B19" s="6">
        <v>0.6666666666666666</v>
      </c>
      <c r="C19" s="5" t="str">
        <f>C6</f>
        <v>VIERO ADVOCACIA</v>
      </c>
      <c r="D19" s="5">
        <v>2</v>
      </c>
      <c r="E19" s="5" t="s">
        <v>5</v>
      </c>
      <c r="F19" s="5">
        <v>0</v>
      </c>
      <c r="G19" s="5" t="str">
        <f>C4</f>
        <v>PINHALZINHO </v>
      </c>
      <c r="I19" s="7">
        <f>IF(D19&gt;F19,1,0)</f>
        <v>1</v>
      </c>
      <c r="J19" s="7">
        <f>M19+L19</f>
        <v>0</v>
      </c>
      <c r="K19" s="7">
        <f>IF(D19&lt;F19,1,0)</f>
        <v>0</v>
      </c>
      <c r="L19" s="7">
        <f>IF(D19+F19=0,-1,0)</f>
        <v>0</v>
      </c>
      <c r="M19" s="7">
        <f>IF(D19=F19,1,0)</f>
        <v>0</v>
      </c>
      <c r="N19" s="7">
        <f>IF(D19+F19&gt;0,1,0)</f>
        <v>1</v>
      </c>
    </row>
    <row r="20" spans="1:14" ht="12" customHeight="1">
      <c r="A20" s="4">
        <v>39375</v>
      </c>
      <c r="B20" s="6">
        <v>0.7083333333333334</v>
      </c>
      <c r="C20" s="5" t="str">
        <f>C8</f>
        <v>HABEAS COPOS</v>
      </c>
      <c r="D20" s="5">
        <v>3</v>
      </c>
      <c r="E20" s="5" t="s">
        <v>5</v>
      </c>
      <c r="F20" s="5">
        <v>7</v>
      </c>
      <c r="G20" s="5" t="str">
        <f>C5</f>
        <v>RECURSO EXTRAORDINÁRIO</v>
      </c>
      <c r="I20" s="7">
        <f>IF(D20&gt;F20,1,0)</f>
        <v>0</v>
      </c>
      <c r="J20" s="7">
        <f>M20+L20</f>
        <v>0</v>
      </c>
      <c r="K20" s="7">
        <f>IF(D20&lt;F20,1,0)</f>
        <v>1</v>
      </c>
      <c r="L20" s="7">
        <f>IF(D20+F20=0,-1,0)</f>
        <v>0</v>
      </c>
      <c r="M20" s="7">
        <f>IF(D20=F20,1,0)</f>
        <v>0</v>
      </c>
      <c r="N20" s="7">
        <f>IF(D20+F20&gt;0,1,0)</f>
        <v>1</v>
      </c>
    </row>
    <row r="21" spans="1:14" ht="12" customHeight="1">
      <c r="A21" s="4">
        <v>39375</v>
      </c>
      <c r="B21" s="6">
        <v>0.75</v>
      </c>
      <c r="C21" s="5" t="str">
        <f>C10</f>
        <v>SETE</v>
      </c>
      <c r="D21" s="5">
        <v>5</v>
      </c>
      <c r="E21" s="5" t="s">
        <v>5</v>
      </c>
      <c r="F21" s="5">
        <v>3</v>
      </c>
      <c r="G21" s="5" t="str">
        <f>C7</f>
        <v>ONCE PÊSSEGO EM CALDA</v>
      </c>
      <c r="I21" s="7">
        <f>IF(D21&gt;F21,1,0)</f>
        <v>1</v>
      </c>
      <c r="J21" s="7">
        <f>M21+L21</f>
        <v>0</v>
      </c>
      <c r="K21" s="7">
        <f>IF(D21&lt;F21,1,0)</f>
        <v>0</v>
      </c>
      <c r="L21" s="7">
        <f>IF(D21+F21=0,-1,0)</f>
        <v>0</v>
      </c>
      <c r="M21" s="7">
        <f>IF(D21=F21,1,0)</f>
        <v>0</v>
      </c>
      <c r="N21" s="7">
        <f>IF(D21+F21&gt;0,1,0)</f>
        <v>1</v>
      </c>
    </row>
    <row r="22" spans="1:13" ht="12" customHeight="1">
      <c r="A22" s="13" t="s">
        <v>4</v>
      </c>
      <c r="B22" s="13"/>
      <c r="C22" s="5" t="str">
        <f>C9</f>
        <v>A DEFINIR</v>
      </c>
      <c r="D22" s="3"/>
      <c r="E22" s="3"/>
      <c r="F22" s="3"/>
      <c r="G22" s="3"/>
      <c r="I22" s="7"/>
      <c r="J22" s="7"/>
      <c r="K22" s="7"/>
      <c r="L22" s="7"/>
      <c r="M22" s="7"/>
    </row>
    <row r="23" spans="1:13" ht="12" customHeight="1">
      <c r="A23" s="2"/>
      <c r="B23" s="2"/>
      <c r="C23" s="2"/>
      <c r="D23" s="2"/>
      <c r="E23" s="2"/>
      <c r="F23" s="2"/>
      <c r="G23" s="2"/>
      <c r="I23" s="7"/>
      <c r="J23" s="7"/>
      <c r="K23" s="7"/>
      <c r="L23" s="7"/>
      <c r="M23" s="7"/>
    </row>
    <row r="24" spans="1:14" ht="12" customHeight="1">
      <c r="A24" s="13" t="s">
        <v>6</v>
      </c>
      <c r="B24" s="13"/>
      <c r="C24" s="13"/>
      <c r="D24" s="13"/>
      <c r="E24" s="13"/>
      <c r="F24" s="13"/>
      <c r="G24" s="13"/>
      <c r="I24" s="7" t="s">
        <v>28</v>
      </c>
      <c r="J24" s="7" t="s">
        <v>29</v>
      </c>
      <c r="K24" s="7" t="s">
        <v>28</v>
      </c>
      <c r="L24" s="7" t="s">
        <v>30</v>
      </c>
      <c r="M24" s="7" t="s">
        <v>29</v>
      </c>
      <c r="N24" s="7" t="s">
        <v>31</v>
      </c>
    </row>
    <row r="25" spans="1:14" ht="12" customHeight="1">
      <c r="A25" s="4">
        <v>39379</v>
      </c>
      <c r="B25" s="6">
        <v>0.7916666666666666</v>
      </c>
      <c r="C25" s="5" t="str">
        <f>C8</f>
        <v>HABEAS COPOS</v>
      </c>
      <c r="D25" s="5">
        <v>2</v>
      </c>
      <c r="E25" s="5" t="s">
        <v>5</v>
      </c>
      <c r="F25" s="5">
        <v>5</v>
      </c>
      <c r="G25" s="5" t="str">
        <f>C6</f>
        <v>VIERO ADVOCACIA</v>
      </c>
      <c r="I25" s="7">
        <f>IF(D25&gt;F25,1,0)</f>
        <v>0</v>
      </c>
      <c r="J25" s="7">
        <f>M25+L25</f>
        <v>0</v>
      </c>
      <c r="K25" s="7">
        <f>IF(D25&lt;F25,1,0)</f>
        <v>1</v>
      </c>
      <c r="L25" s="7">
        <f>IF(D25+F25=0,-1,0)</f>
        <v>0</v>
      </c>
      <c r="M25" s="7">
        <f>IF(D25=F25,1,0)</f>
        <v>0</v>
      </c>
      <c r="N25" s="7">
        <f>IF(D25+F25&gt;0,1,0)</f>
        <v>1</v>
      </c>
    </row>
    <row r="26" spans="1:14" ht="12" customHeight="1">
      <c r="A26" s="4">
        <v>39379</v>
      </c>
      <c r="B26" s="6">
        <v>0.8333333333333334</v>
      </c>
      <c r="C26" s="5" t="str">
        <f>C10</f>
        <v>SETE</v>
      </c>
      <c r="D26" s="5">
        <v>1</v>
      </c>
      <c r="E26" s="5" t="s">
        <v>5</v>
      </c>
      <c r="F26" s="5">
        <v>0</v>
      </c>
      <c r="G26" s="5" t="str">
        <f>C4</f>
        <v>PINHALZINHO </v>
      </c>
      <c r="I26" s="7">
        <f>IF(D26&gt;F26,1,0)</f>
        <v>1</v>
      </c>
      <c r="J26" s="7">
        <f>M26+L26</f>
        <v>0</v>
      </c>
      <c r="K26" s="7">
        <f>IF(D26&lt;F26,1,0)</f>
        <v>0</v>
      </c>
      <c r="L26" s="7">
        <f>IF(D26+F26=0,-1,0)</f>
        <v>0</v>
      </c>
      <c r="M26" s="7">
        <f>IF(D26=F26,1,0)</f>
        <v>0</v>
      </c>
      <c r="N26" s="7">
        <f>IF(D26+F26&gt;0,1,0)</f>
        <v>1</v>
      </c>
    </row>
    <row r="27" spans="1:14" ht="12" customHeight="1">
      <c r="A27" s="4">
        <v>39379</v>
      </c>
      <c r="B27" s="6">
        <v>0.875</v>
      </c>
      <c r="C27" s="5" t="str">
        <f>C9</f>
        <v>A DEFINIR</v>
      </c>
      <c r="D27" s="5">
        <v>3</v>
      </c>
      <c r="E27" s="5" t="s">
        <v>5</v>
      </c>
      <c r="F27" s="5">
        <v>1</v>
      </c>
      <c r="G27" s="5" t="str">
        <f>C5</f>
        <v>RECURSO EXTRAORDINÁRIO</v>
      </c>
      <c r="I27" s="7">
        <f>IF(D27&gt;F27,1,0)</f>
        <v>1</v>
      </c>
      <c r="J27" s="7">
        <f>M27+L27</f>
        <v>0</v>
      </c>
      <c r="K27" s="7">
        <f>IF(D27&lt;F27,1,0)</f>
        <v>0</v>
      </c>
      <c r="L27" s="7">
        <f>IF(D27+F27=0,-1,0)</f>
        <v>0</v>
      </c>
      <c r="M27" s="7">
        <f>IF(D27=F27,1,0)</f>
        <v>0</v>
      </c>
      <c r="N27" s="7">
        <f>IF(D27+F27&gt;0,1,0)</f>
        <v>1</v>
      </c>
    </row>
    <row r="28" spans="1:13" ht="12" customHeight="1">
      <c r="A28" s="13" t="s">
        <v>4</v>
      </c>
      <c r="B28" s="13"/>
      <c r="C28" s="5" t="str">
        <f>C7</f>
        <v>ONCE PÊSSEGO EM CALDA</v>
      </c>
      <c r="D28" s="3"/>
      <c r="E28" s="3"/>
      <c r="F28" s="3"/>
      <c r="G28" s="3"/>
      <c r="I28" s="7"/>
      <c r="J28" s="7"/>
      <c r="K28" s="7"/>
      <c r="L28" s="7"/>
      <c r="M28" s="7"/>
    </row>
    <row r="29" spans="1:13" ht="12" customHeight="1">
      <c r="A29" s="2"/>
      <c r="B29" s="2"/>
      <c r="C29" s="2"/>
      <c r="D29" s="2"/>
      <c r="E29" s="2"/>
      <c r="F29" s="2"/>
      <c r="G29" s="2"/>
      <c r="I29" s="7"/>
      <c r="J29" s="7"/>
      <c r="K29" s="7"/>
      <c r="L29" s="7"/>
      <c r="M29" s="7"/>
    </row>
    <row r="30" spans="1:14" ht="12" customHeight="1">
      <c r="A30" s="13" t="s">
        <v>7</v>
      </c>
      <c r="B30" s="13"/>
      <c r="C30" s="13"/>
      <c r="D30" s="13"/>
      <c r="E30" s="13"/>
      <c r="F30" s="13"/>
      <c r="G30" s="13"/>
      <c r="I30" s="7" t="s">
        <v>28</v>
      </c>
      <c r="J30" s="7" t="s">
        <v>29</v>
      </c>
      <c r="K30" s="7" t="s">
        <v>28</v>
      </c>
      <c r="L30" s="7" t="s">
        <v>30</v>
      </c>
      <c r="M30" s="7" t="s">
        <v>29</v>
      </c>
      <c r="N30" s="7" t="s">
        <v>31</v>
      </c>
    </row>
    <row r="31" spans="1:14" ht="12" customHeight="1">
      <c r="A31" s="4">
        <v>39382</v>
      </c>
      <c r="B31" s="6">
        <v>0.7083333333333334</v>
      </c>
      <c r="C31" s="5" t="str">
        <f>C10</f>
        <v>SETE</v>
      </c>
      <c r="D31" s="5">
        <v>4</v>
      </c>
      <c r="E31" s="5" t="s">
        <v>5</v>
      </c>
      <c r="F31" s="5">
        <v>2</v>
      </c>
      <c r="G31" s="5" t="str">
        <f>C8</f>
        <v>HABEAS COPOS</v>
      </c>
      <c r="I31" s="7">
        <f>IF(D31&gt;F31,1,0)</f>
        <v>1</v>
      </c>
      <c r="J31" s="7">
        <f>M31+L31</f>
        <v>0</v>
      </c>
      <c r="K31" s="7">
        <f>IF(D31&lt;F31,1,0)</f>
        <v>0</v>
      </c>
      <c r="L31" s="7">
        <f>IF(D31+F31=0,-1,0)</f>
        <v>0</v>
      </c>
      <c r="M31" s="7">
        <f>IF(D31=F31,1,0)</f>
        <v>0</v>
      </c>
      <c r="N31" s="7">
        <f>IF(D31+F31&gt;0,1,0)</f>
        <v>1</v>
      </c>
    </row>
    <row r="32" spans="1:14" ht="12" customHeight="1">
      <c r="A32" s="4">
        <v>39382</v>
      </c>
      <c r="B32" s="6">
        <v>0.75</v>
      </c>
      <c r="C32" s="5" t="str">
        <f>C9</f>
        <v>A DEFINIR</v>
      </c>
      <c r="D32" s="5">
        <v>0</v>
      </c>
      <c r="E32" s="5" t="s">
        <v>5</v>
      </c>
      <c r="F32" s="5">
        <v>2</v>
      </c>
      <c r="G32" s="5" t="str">
        <f>C6</f>
        <v>VIERO ADVOCACIA</v>
      </c>
      <c r="I32" s="7">
        <f>IF(D32&gt;F32,1,0)</f>
        <v>0</v>
      </c>
      <c r="J32" s="7">
        <f>M32+L32</f>
        <v>0</v>
      </c>
      <c r="K32" s="7">
        <f>IF(D32&lt;F32,1,0)</f>
        <v>1</v>
      </c>
      <c r="L32" s="7">
        <f>IF(D32+F32=0,-1,0)</f>
        <v>0</v>
      </c>
      <c r="M32" s="7">
        <f>IF(D32=F32,1,0)</f>
        <v>0</v>
      </c>
      <c r="N32" s="7">
        <f>IF(D32+F32&gt;0,1,0)</f>
        <v>1</v>
      </c>
    </row>
    <row r="33" spans="1:14" ht="12" customHeight="1">
      <c r="A33" s="4">
        <v>39382</v>
      </c>
      <c r="B33" s="6">
        <v>0.7916666666666666</v>
      </c>
      <c r="C33" s="5" t="str">
        <f>C7</f>
        <v>ONCE PÊSSEGO EM CALDA</v>
      </c>
      <c r="D33" s="5">
        <v>5</v>
      </c>
      <c r="E33" s="5" t="s">
        <v>5</v>
      </c>
      <c r="F33" s="5">
        <v>4</v>
      </c>
      <c r="G33" s="5" t="str">
        <f>C4</f>
        <v>PINHALZINHO </v>
      </c>
      <c r="I33" s="7">
        <f>IF(D33&gt;F33,1,0)</f>
        <v>1</v>
      </c>
      <c r="J33" s="7">
        <f>M33+L33</f>
        <v>0</v>
      </c>
      <c r="K33" s="7">
        <f>IF(D33&lt;F33,1,0)</f>
        <v>0</v>
      </c>
      <c r="L33" s="7">
        <f>IF(D33+F33=0,-1,0)</f>
        <v>0</v>
      </c>
      <c r="M33" s="7">
        <f>IF(D33=F33,1,0)</f>
        <v>0</v>
      </c>
      <c r="N33" s="7">
        <f>IF(D33+F33&gt;0,1,0)</f>
        <v>1</v>
      </c>
    </row>
    <row r="34" spans="1:13" ht="12" customHeight="1">
      <c r="A34" s="13" t="s">
        <v>4</v>
      </c>
      <c r="B34" s="13"/>
      <c r="C34" s="5" t="str">
        <f>C5</f>
        <v>RECURSO EXTRAORDINÁRIO</v>
      </c>
      <c r="D34" s="3"/>
      <c r="E34" s="3"/>
      <c r="F34" s="3"/>
      <c r="G34" s="3"/>
      <c r="I34" s="7"/>
      <c r="J34" s="7"/>
      <c r="K34" s="7"/>
      <c r="L34" s="7"/>
      <c r="M34" s="7"/>
    </row>
    <row r="35" spans="1:13" ht="12" customHeight="1">
      <c r="A35" s="2"/>
      <c r="B35" s="2"/>
      <c r="C35" s="2"/>
      <c r="D35" s="2"/>
      <c r="E35" s="2"/>
      <c r="F35" s="2"/>
      <c r="G35" s="2"/>
      <c r="I35" s="7"/>
      <c r="J35" s="7"/>
      <c r="K35" s="7"/>
      <c r="L35" s="7"/>
      <c r="M35" s="7"/>
    </row>
    <row r="36" spans="1:14" ht="12" customHeight="1">
      <c r="A36" s="13" t="s">
        <v>8</v>
      </c>
      <c r="B36" s="13"/>
      <c r="C36" s="13"/>
      <c r="D36" s="13"/>
      <c r="E36" s="13"/>
      <c r="F36" s="13"/>
      <c r="G36" s="13"/>
      <c r="I36" s="7" t="s">
        <v>28</v>
      </c>
      <c r="J36" s="7" t="s">
        <v>29</v>
      </c>
      <c r="K36" s="7" t="s">
        <v>28</v>
      </c>
      <c r="L36" s="7" t="s">
        <v>30</v>
      </c>
      <c r="M36" s="7" t="s">
        <v>29</v>
      </c>
      <c r="N36" s="7" t="s">
        <v>31</v>
      </c>
    </row>
    <row r="37" spans="1:14" ht="12" customHeight="1">
      <c r="A37" s="4">
        <v>39386</v>
      </c>
      <c r="B37" s="6">
        <v>0.7916666666666666</v>
      </c>
      <c r="C37" s="5" t="str">
        <f>C4</f>
        <v>PINHALZINHO </v>
      </c>
      <c r="D37" s="5"/>
      <c r="E37" s="5" t="s">
        <v>5</v>
      </c>
      <c r="F37" s="5"/>
      <c r="G37" s="5" t="str">
        <f>C5</f>
        <v>RECURSO EXTRAORDINÁRIO</v>
      </c>
      <c r="I37" s="7">
        <f>IF(D37&gt;F37,1,0)</f>
        <v>0</v>
      </c>
      <c r="J37" s="7">
        <f>M37+L37</f>
        <v>0</v>
      </c>
      <c r="K37" s="7">
        <f>IF(D37&lt;F37,1,0)</f>
        <v>0</v>
      </c>
      <c r="L37" s="7">
        <f>IF(D37+F37=0,-1,0)</f>
        <v>-1</v>
      </c>
      <c r="M37" s="7">
        <f>IF(D37=F37,1,0)</f>
        <v>1</v>
      </c>
      <c r="N37" s="7">
        <f>IF(D37+F37&gt;0,1,0)</f>
        <v>0</v>
      </c>
    </row>
    <row r="38" spans="1:14" ht="12" customHeight="1">
      <c r="A38" s="4">
        <v>39386</v>
      </c>
      <c r="B38" s="6">
        <v>0.8333333333333334</v>
      </c>
      <c r="C38" s="5" t="str">
        <f>C6</f>
        <v>VIERO ADVOCACIA</v>
      </c>
      <c r="D38" s="5"/>
      <c r="E38" s="5" t="s">
        <v>5</v>
      </c>
      <c r="F38" s="5"/>
      <c r="G38" s="5" t="str">
        <f>C7</f>
        <v>ONCE PÊSSEGO EM CALDA</v>
      </c>
      <c r="I38" s="7">
        <f>IF(D38&gt;F38,1,0)</f>
        <v>0</v>
      </c>
      <c r="J38" s="7">
        <f>M38+L38</f>
        <v>0</v>
      </c>
      <c r="K38" s="7">
        <f>IF(D38&lt;F38,1,0)</f>
        <v>0</v>
      </c>
      <c r="L38" s="7">
        <f>IF(D38+F38=0,-1,0)</f>
        <v>-1</v>
      </c>
      <c r="M38" s="7">
        <f>IF(D38=F38,1,0)</f>
        <v>1</v>
      </c>
      <c r="N38" s="7">
        <f>IF(D38+F38&gt;0,1,0)</f>
        <v>0</v>
      </c>
    </row>
    <row r="39" spans="1:14" ht="12" customHeight="1">
      <c r="A39" s="4">
        <v>39386</v>
      </c>
      <c r="B39" s="6">
        <v>0.875</v>
      </c>
      <c r="C39" s="5" t="str">
        <f>C8</f>
        <v>HABEAS COPOS</v>
      </c>
      <c r="D39" s="5"/>
      <c r="E39" s="5" t="s">
        <v>5</v>
      </c>
      <c r="F39" s="5"/>
      <c r="G39" s="5" t="str">
        <f>C9</f>
        <v>A DEFINIR</v>
      </c>
      <c r="I39" s="7">
        <f>IF(D39&gt;F39,1,0)</f>
        <v>0</v>
      </c>
      <c r="J39" s="7">
        <f>M39+L39</f>
        <v>0</v>
      </c>
      <c r="K39" s="7">
        <f>IF(D39&lt;F39,1,0)</f>
        <v>0</v>
      </c>
      <c r="L39" s="7">
        <f>IF(D39+F39=0,-1,0)</f>
        <v>-1</v>
      </c>
      <c r="M39" s="7">
        <f>IF(D39=F39,1,0)</f>
        <v>1</v>
      </c>
      <c r="N39" s="7">
        <f>IF(D39+F39&gt;0,1,0)</f>
        <v>0</v>
      </c>
    </row>
    <row r="40" spans="1:13" ht="12" customHeight="1">
      <c r="A40" s="13" t="s">
        <v>4</v>
      </c>
      <c r="B40" s="13"/>
      <c r="C40" s="5" t="str">
        <f>C10</f>
        <v>SETE</v>
      </c>
      <c r="D40" s="3"/>
      <c r="E40" s="3"/>
      <c r="F40" s="3"/>
      <c r="G40" s="3"/>
      <c r="I40" s="7"/>
      <c r="J40" s="7"/>
      <c r="K40" s="7"/>
      <c r="L40" s="7"/>
      <c r="M40" s="7"/>
    </row>
    <row r="41" spans="1:13" ht="12" customHeight="1">
      <c r="A41" s="2"/>
      <c r="B41" s="2"/>
      <c r="C41" s="2"/>
      <c r="D41" s="2"/>
      <c r="E41" s="2"/>
      <c r="F41" s="2"/>
      <c r="G41" s="2"/>
      <c r="I41" s="7"/>
      <c r="J41" s="7"/>
      <c r="K41" s="7"/>
      <c r="L41" s="7"/>
      <c r="M41" s="7"/>
    </row>
    <row r="42" spans="1:14" ht="12" customHeight="1">
      <c r="A42" s="13" t="s">
        <v>9</v>
      </c>
      <c r="B42" s="13"/>
      <c r="C42" s="13"/>
      <c r="D42" s="13"/>
      <c r="E42" s="13"/>
      <c r="F42" s="13"/>
      <c r="G42" s="13"/>
      <c r="I42" s="7" t="s">
        <v>28</v>
      </c>
      <c r="J42" s="7" t="s">
        <v>29</v>
      </c>
      <c r="K42" s="7" t="s">
        <v>28</v>
      </c>
      <c r="L42" s="7" t="s">
        <v>30</v>
      </c>
      <c r="M42" s="7" t="s">
        <v>29</v>
      </c>
      <c r="N42" s="7" t="s">
        <v>31</v>
      </c>
    </row>
    <row r="43" spans="1:14" ht="12" customHeight="1">
      <c r="A43" s="4">
        <v>39393</v>
      </c>
      <c r="B43" s="6">
        <v>0.7916666666666666</v>
      </c>
      <c r="C43" s="5" t="str">
        <f>C7</f>
        <v>ONCE PÊSSEGO EM CALDA</v>
      </c>
      <c r="D43" s="5"/>
      <c r="E43" s="5" t="s">
        <v>5</v>
      </c>
      <c r="F43" s="5"/>
      <c r="G43" s="5" t="str">
        <f>C9</f>
        <v>A DEFINIR</v>
      </c>
      <c r="I43" s="7">
        <f>IF(D43&gt;F43,1,0)</f>
        <v>0</v>
      </c>
      <c r="J43" s="7">
        <f>M43+L43</f>
        <v>0</v>
      </c>
      <c r="K43" s="7">
        <f>IF(D43&lt;F43,1,0)</f>
        <v>0</v>
      </c>
      <c r="L43" s="7">
        <f>IF(D43+F43=0,-1,0)</f>
        <v>-1</v>
      </c>
      <c r="M43" s="7">
        <f>IF(D43=F43,1,0)</f>
        <v>1</v>
      </c>
      <c r="N43" s="7">
        <f>IF(D43+F43&gt;0,1,0)</f>
        <v>0</v>
      </c>
    </row>
    <row r="44" spans="1:14" ht="12" customHeight="1">
      <c r="A44" s="4">
        <v>39393</v>
      </c>
      <c r="B44" s="6">
        <v>0.8333333333333334</v>
      </c>
      <c r="C44" s="5" t="str">
        <f>C5</f>
        <v>RECURSO EXTRAORDINÁRIO</v>
      </c>
      <c r="D44" s="5"/>
      <c r="E44" s="5" t="s">
        <v>5</v>
      </c>
      <c r="F44" s="5"/>
      <c r="G44" s="5" t="str">
        <f>C10</f>
        <v>SETE</v>
      </c>
      <c r="I44" s="7">
        <f>IF(D44&gt;F44,1,0)</f>
        <v>0</v>
      </c>
      <c r="J44" s="7">
        <f>M44+L44</f>
        <v>0</v>
      </c>
      <c r="K44" s="7">
        <f>IF(D44&lt;F44,1,0)</f>
        <v>0</v>
      </c>
      <c r="L44" s="7">
        <f>IF(D44+F44=0,-1,0)</f>
        <v>-1</v>
      </c>
      <c r="M44" s="7">
        <f>IF(D44=F44,1,0)</f>
        <v>1</v>
      </c>
      <c r="N44" s="7">
        <f>IF(D44+F44&gt;0,1,0)</f>
        <v>0</v>
      </c>
    </row>
    <row r="45" spans="1:14" ht="12" customHeight="1">
      <c r="A45" s="4">
        <v>39393</v>
      </c>
      <c r="B45" s="6">
        <v>0.875</v>
      </c>
      <c r="C45" s="5" t="str">
        <f>C4</f>
        <v>PINHALZINHO </v>
      </c>
      <c r="D45" s="5"/>
      <c r="E45" s="5" t="s">
        <v>5</v>
      </c>
      <c r="F45" s="5"/>
      <c r="G45" s="5" t="str">
        <f>C8</f>
        <v>HABEAS COPOS</v>
      </c>
      <c r="I45" s="7">
        <f>IF(D45&gt;F45,1,0)</f>
        <v>0</v>
      </c>
      <c r="J45" s="7">
        <f>M45+L45</f>
        <v>0</v>
      </c>
      <c r="K45" s="7">
        <f>IF(D45&lt;F45,1,0)</f>
        <v>0</v>
      </c>
      <c r="L45" s="7">
        <f>IF(D45+F45=0,-1,0)</f>
        <v>-1</v>
      </c>
      <c r="M45" s="7">
        <f>IF(D45=F45,1,0)</f>
        <v>1</v>
      </c>
      <c r="N45" s="7">
        <f>IF(D45+F45&gt;0,1,0)</f>
        <v>0</v>
      </c>
    </row>
    <row r="46" spans="1:13" ht="12" customHeight="1">
      <c r="A46" s="13" t="s">
        <v>4</v>
      </c>
      <c r="B46" s="13"/>
      <c r="C46" s="5" t="str">
        <f>C6</f>
        <v>VIERO ADVOCACIA</v>
      </c>
      <c r="D46" s="3"/>
      <c r="E46" s="3"/>
      <c r="F46" s="3"/>
      <c r="G46" s="3"/>
      <c r="I46" s="7"/>
      <c r="J46" s="7"/>
      <c r="K46" s="7"/>
      <c r="L46" s="7"/>
      <c r="M46" s="7"/>
    </row>
    <row r="47" spans="1:13" ht="12" customHeight="1">
      <c r="A47" s="2"/>
      <c r="B47" s="2"/>
      <c r="C47" s="2"/>
      <c r="D47" s="2"/>
      <c r="E47" s="2"/>
      <c r="F47" s="2"/>
      <c r="G47" s="2"/>
      <c r="I47" s="7"/>
      <c r="J47" s="7"/>
      <c r="K47" s="7"/>
      <c r="L47" s="7"/>
      <c r="M47" s="7"/>
    </row>
    <row r="48" spans="1:14" ht="12" customHeight="1">
      <c r="A48" s="13" t="s">
        <v>10</v>
      </c>
      <c r="B48" s="13"/>
      <c r="C48" s="13"/>
      <c r="D48" s="13"/>
      <c r="E48" s="13"/>
      <c r="F48" s="13"/>
      <c r="G48" s="13"/>
      <c r="I48" s="7" t="s">
        <v>28</v>
      </c>
      <c r="J48" s="7" t="s">
        <v>29</v>
      </c>
      <c r="K48" s="7" t="s">
        <v>28</v>
      </c>
      <c r="L48" s="7" t="s">
        <v>30</v>
      </c>
      <c r="M48" s="7" t="s">
        <v>29</v>
      </c>
      <c r="N48" s="7" t="s">
        <v>31</v>
      </c>
    </row>
    <row r="49" spans="1:14" ht="12" customHeight="1">
      <c r="A49" s="4">
        <v>39396</v>
      </c>
      <c r="B49" s="6">
        <v>0.7083333333333334</v>
      </c>
      <c r="C49" s="5" t="str">
        <f>C5</f>
        <v>RECURSO EXTRAORDINÁRIO</v>
      </c>
      <c r="D49" s="5"/>
      <c r="E49" s="5" t="s">
        <v>5</v>
      </c>
      <c r="F49" s="5"/>
      <c r="G49" s="5" t="str">
        <f>C7</f>
        <v>ONCE PÊSSEGO EM CALDA</v>
      </c>
      <c r="I49" s="7">
        <f>IF(D49&gt;F49,1,0)</f>
        <v>0</v>
      </c>
      <c r="J49" s="7">
        <f>M49+L49</f>
        <v>0</v>
      </c>
      <c r="K49" s="7">
        <f>IF(D49&lt;F49,1,0)</f>
        <v>0</v>
      </c>
      <c r="L49" s="7">
        <f>IF(D49+F49=0,-1,0)</f>
        <v>-1</v>
      </c>
      <c r="M49" s="7">
        <f>IF(D49=F49,1,0)</f>
        <v>1</v>
      </c>
      <c r="N49" s="7">
        <f>IF(D49+F49&gt;0,1,0)</f>
        <v>0</v>
      </c>
    </row>
    <row r="50" spans="1:14" ht="12" customHeight="1">
      <c r="A50" s="4">
        <v>39396</v>
      </c>
      <c r="B50" s="6">
        <v>0.75</v>
      </c>
      <c r="C50" s="5" t="str">
        <f>C4</f>
        <v>PINHALZINHO </v>
      </c>
      <c r="D50" s="5"/>
      <c r="E50" s="5" t="s">
        <v>5</v>
      </c>
      <c r="F50" s="5"/>
      <c r="G50" s="5" t="str">
        <f>C9</f>
        <v>A DEFINIR</v>
      </c>
      <c r="I50" s="7">
        <f>IF(D50&gt;F50,1,0)</f>
        <v>0</v>
      </c>
      <c r="J50" s="7">
        <f>M50+L50</f>
        <v>0</v>
      </c>
      <c r="K50" s="7">
        <f>IF(D50&lt;F50,1,0)</f>
        <v>0</v>
      </c>
      <c r="L50" s="7">
        <f>IF(D50+F50=0,-1,0)</f>
        <v>-1</v>
      </c>
      <c r="M50" s="7">
        <f>IF(D50=F50,1,0)</f>
        <v>1</v>
      </c>
      <c r="N50" s="7">
        <f>IF(D50+F50&gt;0,1,0)</f>
        <v>0</v>
      </c>
    </row>
    <row r="51" spans="1:14" ht="12" customHeight="1">
      <c r="A51" s="4">
        <v>39396</v>
      </c>
      <c r="B51" s="6">
        <v>0.7916666666666666</v>
      </c>
      <c r="C51" s="5" t="str">
        <f>C6</f>
        <v>VIERO ADVOCACIA</v>
      </c>
      <c r="D51" s="5"/>
      <c r="E51" s="5" t="s">
        <v>5</v>
      </c>
      <c r="F51" s="5"/>
      <c r="G51" s="5" t="str">
        <f>C10</f>
        <v>SETE</v>
      </c>
      <c r="I51" s="7">
        <f>IF(D51&gt;F51,1,0)</f>
        <v>0</v>
      </c>
      <c r="J51" s="7">
        <f>M51+L51</f>
        <v>0</v>
      </c>
      <c r="K51" s="7">
        <f>IF(D51&lt;F51,1,0)</f>
        <v>0</v>
      </c>
      <c r="L51" s="7">
        <f>IF(D51+F51=0,-1,0)</f>
        <v>-1</v>
      </c>
      <c r="M51" s="7">
        <f>IF(D51=F51,1,0)</f>
        <v>1</v>
      </c>
      <c r="N51" s="7">
        <f>IF(D51+F51&gt;0,1,0)</f>
        <v>0</v>
      </c>
    </row>
    <row r="52" spans="1:13" ht="12" customHeight="1">
      <c r="A52" s="13" t="s">
        <v>4</v>
      </c>
      <c r="B52" s="13"/>
      <c r="C52" s="5" t="str">
        <f>C8</f>
        <v>HABEAS COPOS</v>
      </c>
      <c r="D52" s="3"/>
      <c r="E52" s="3"/>
      <c r="F52" s="3"/>
      <c r="G52" s="3"/>
      <c r="I52" s="7"/>
      <c r="J52" s="7"/>
      <c r="K52" s="7"/>
      <c r="L52" s="7"/>
      <c r="M52" s="7"/>
    </row>
    <row r="53" spans="1:13" ht="12" customHeight="1">
      <c r="A53" s="2"/>
      <c r="B53" s="2"/>
      <c r="C53" s="2"/>
      <c r="D53" s="2"/>
      <c r="E53" s="2"/>
      <c r="F53" s="2"/>
      <c r="G53" s="2"/>
      <c r="I53" s="7"/>
      <c r="J53" s="7"/>
      <c r="K53" s="7"/>
      <c r="L53" s="7"/>
      <c r="M53" s="7"/>
    </row>
    <row r="54" spans="1:13" ht="12" customHeight="1">
      <c r="A54" s="13" t="s">
        <v>11</v>
      </c>
      <c r="B54" s="13"/>
      <c r="C54" s="13"/>
      <c r="D54" s="13"/>
      <c r="E54" s="13"/>
      <c r="F54" s="13"/>
      <c r="G54" s="13"/>
      <c r="I54" s="7"/>
      <c r="J54" s="7"/>
      <c r="K54" s="7"/>
      <c r="L54" s="7"/>
      <c r="M54" s="7"/>
    </row>
    <row r="55" spans="1:13" ht="12" customHeight="1">
      <c r="A55" s="4"/>
      <c r="B55" s="6">
        <v>0.7083333333333334</v>
      </c>
      <c r="C55" s="5" t="s">
        <v>12</v>
      </c>
      <c r="D55" s="5"/>
      <c r="E55" s="5" t="s">
        <v>5</v>
      </c>
      <c r="F55" s="5"/>
      <c r="G55" s="5" t="s">
        <v>13</v>
      </c>
      <c r="I55" s="7"/>
      <c r="J55" s="7"/>
      <c r="K55" s="7"/>
      <c r="L55" s="7"/>
      <c r="M55" s="7"/>
    </row>
    <row r="56" spans="1:13" ht="12" customHeight="1">
      <c r="A56" s="4"/>
      <c r="B56" s="6">
        <v>0.75</v>
      </c>
      <c r="C56" s="5" t="s">
        <v>14</v>
      </c>
      <c r="D56" s="5"/>
      <c r="E56" s="5" t="s">
        <v>5</v>
      </c>
      <c r="F56" s="5"/>
      <c r="G56" s="5" t="s">
        <v>15</v>
      </c>
      <c r="I56" s="7"/>
      <c r="J56" s="7"/>
      <c r="K56" s="7"/>
      <c r="L56" s="7"/>
      <c r="M56" s="7"/>
    </row>
    <row r="57" spans="1:13" ht="12" customHeight="1">
      <c r="A57" s="2"/>
      <c r="B57" s="2"/>
      <c r="C57" s="2"/>
      <c r="D57" s="2"/>
      <c r="E57" s="2"/>
      <c r="F57" s="2"/>
      <c r="G57" s="2"/>
      <c r="I57" s="7"/>
      <c r="J57" s="7"/>
      <c r="K57" s="7"/>
      <c r="L57" s="7"/>
      <c r="M57" s="7"/>
    </row>
    <row r="58" spans="1:13" ht="12" customHeight="1">
      <c r="A58" s="13" t="s">
        <v>16</v>
      </c>
      <c r="B58" s="13"/>
      <c r="C58" s="13"/>
      <c r="D58" s="13"/>
      <c r="E58" s="13"/>
      <c r="F58" s="13"/>
      <c r="G58" s="13"/>
      <c r="I58" s="7"/>
      <c r="J58" s="7"/>
      <c r="K58" s="7"/>
      <c r="L58" s="7"/>
      <c r="M58" s="7"/>
    </row>
    <row r="59" spans="1:13" ht="12" customHeight="1">
      <c r="A59" s="4"/>
      <c r="B59" s="6">
        <v>0.7083333333333334</v>
      </c>
      <c r="C59" s="5" t="s">
        <v>17</v>
      </c>
      <c r="D59" s="5"/>
      <c r="E59" s="5" t="s">
        <v>5</v>
      </c>
      <c r="F59" s="5"/>
      <c r="G59" s="5" t="s">
        <v>18</v>
      </c>
      <c r="I59" s="7"/>
      <c r="J59" s="7"/>
      <c r="K59" s="7"/>
      <c r="L59" s="7"/>
      <c r="M59" s="7"/>
    </row>
    <row r="60" spans="1:13" ht="12" customHeight="1">
      <c r="A60" s="4"/>
      <c r="B60" s="6">
        <v>0.75</v>
      </c>
      <c r="C60" s="5" t="s">
        <v>19</v>
      </c>
      <c r="D60" s="5"/>
      <c r="E60" s="5" t="s">
        <v>5</v>
      </c>
      <c r="F60" s="5"/>
      <c r="G60" s="5" t="s">
        <v>20</v>
      </c>
      <c r="I60" s="7"/>
      <c r="J60" s="7"/>
      <c r="K60" s="7"/>
      <c r="L60" s="7"/>
      <c r="M60" s="7"/>
    </row>
    <row r="61" spans="1:13" ht="9.75" customHeight="1">
      <c r="A61" s="2"/>
      <c r="B61" s="2"/>
      <c r="C61" s="2"/>
      <c r="D61" s="2"/>
      <c r="E61" s="2"/>
      <c r="F61" s="2"/>
      <c r="G61" s="2"/>
      <c r="I61" s="7"/>
      <c r="J61" s="7"/>
      <c r="K61" s="7"/>
      <c r="L61" s="7"/>
      <c r="M61" s="7"/>
    </row>
    <row r="62" spans="1:13" ht="9.75" customHeight="1">
      <c r="A62" s="2"/>
      <c r="B62" s="2"/>
      <c r="C62" s="2"/>
      <c r="D62" s="2"/>
      <c r="E62" s="2"/>
      <c r="F62" s="2"/>
      <c r="G62" s="2"/>
      <c r="I62" s="7"/>
      <c r="J62" s="7"/>
      <c r="K62" s="7"/>
      <c r="L62" s="7"/>
      <c r="M62" s="7"/>
    </row>
    <row r="63" spans="1:13" ht="9.75" customHeight="1">
      <c r="A63" s="2"/>
      <c r="B63" s="2"/>
      <c r="C63" s="2"/>
      <c r="D63" s="2"/>
      <c r="E63" s="2"/>
      <c r="F63" s="2"/>
      <c r="G63" s="2"/>
      <c r="I63" s="7"/>
      <c r="J63" s="7"/>
      <c r="K63" s="7"/>
      <c r="L63" s="7"/>
      <c r="M63" s="7"/>
    </row>
    <row r="64" spans="1:13" ht="9.75" customHeight="1">
      <c r="A64" s="2"/>
      <c r="B64" s="2"/>
      <c r="C64" s="2"/>
      <c r="D64" s="2"/>
      <c r="E64" s="2"/>
      <c r="F64" s="2"/>
      <c r="G64" s="2"/>
      <c r="I64" s="7"/>
      <c r="J64" s="7"/>
      <c r="K64" s="7"/>
      <c r="L64" s="7"/>
      <c r="M64" s="7"/>
    </row>
    <row r="65" spans="1:13" ht="9.75" customHeight="1">
      <c r="A65" s="2"/>
      <c r="B65" s="2"/>
      <c r="C65" s="2"/>
      <c r="D65" s="2"/>
      <c r="E65" s="2"/>
      <c r="F65" s="2"/>
      <c r="G65" s="2"/>
      <c r="I65" s="7"/>
      <c r="J65" s="7"/>
      <c r="K65" s="7"/>
      <c r="L65" s="7"/>
      <c r="M65" s="7"/>
    </row>
    <row r="66" spans="1:13" ht="9.75" customHeight="1">
      <c r="A66" s="2"/>
      <c r="B66" s="2"/>
      <c r="C66" s="2"/>
      <c r="D66" s="2"/>
      <c r="E66" s="2"/>
      <c r="F66" s="2"/>
      <c r="G66" s="2"/>
      <c r="I66" s="7"/>
      <c r="J66" s="7"/>
      <c r="K66" s="7"/>
      <c r="L66" s="7"/>
      <c r="M66" s="7"/>
    </row>
    <row r="67" spans="1:13" ht="9.75" customHeight="1">
      <c r="A67" s="2"/>
      <c r="B67" s="2"/>
      <c r="C67" s="2"/>
      <c r="D67" s="2"/>
      <c r="E67" s="2"/>
      <c r="F67" s="2"/>
      <c r="G67" s="2"/>
      <c r="I67" s="7"/>
      <c r="J67" s="7"/>
      <c r="K67" s="7"/>
      <c r="L67" s="7"/>
      <c r="M67" s="7"/>
    </row>
    <row r="68" spans="1:13" ht="9.75" customHeight="1">
      <c r="A68" s="2"/>
      <c r="B68" s="2"/>
      <c r="C68" s="2"/>
      <c r="D68" s="2"/>
      <c r="E68" s="2"/>
      <c r="F68" s="2"/>
      <c r="G68" s="2"/>
      <c r="I68" s="7"/>
      <c r="J68" s="7"/>
      <c r="K68" s="7"/>
      <c r="L68" s="7"/>
      <c r="M68" s="7"/>
    </row>
    <row r="69" spans="1:13" ht="9.75" customHeight="1">
      <c r="A69" s="2"/>
      <c r="B69" s="2"/>
      <c r="C69" s="2"/>
      <c r="D69" s="2"/>
      <c r="E69" s="2"/>
      <c r="F69" s="2"/>
      <c r="G69" s="2"/>
      <c r="I69" s="7"/>
      <c r="J69" s="7"/>
      <c r="K69" s="7"/>
      <c r="L69" s="7"/>
      <c r="M69" s="7"/>
    </row>
    <row r="70" spans="1:13" ht="9.75" customHeight="1">
      <c r="A70" s="2"/>
      <c r="B70" s="2"/>
      <c r="C70" s="2"/>
      <c r="D70" s="2"/>
      <c r="E70" s="2"/>
      <c r="F70" s="2"/>
      <c r="G70" s="2"/>
      <c r="I70" s="7"/>
      <c r="J70" s="7"/>
      <c r="K70" s="7"/>
      <c r="L70" s="7"/>
      <c r="M70" s="7"/>
    </row>
    <row r="71" spans="1:13" ht="9.75" customHeight="1">
      <c r="A71" s="2"/>
      <c r="B71" s="2"/>
      <c r="C71" s="2"/>
      <c r="D71" s="2"/>
      <c r="E71" s="2"/>
      <c r="F71" s="2"/>
      <c r="G71" s="2"/>
      <c r="I71" s="7"/>
      <c r="J71" s="7"/>
      <c r="K71" s="7"/>
      <c r="L71" s="7"/>
      <c r="M71" s="7"/>
    </row>
    <row r="72" spans="1:13" ht="9.75" customHeight="1">
      <c r="A72" s="2"/>
      <c r="B72" s="2"/>
      <c r="C72" s="2"/>
      <c r="D72" s="2"/>
      <c r="E72" s="2"/>
      <c r="F72" s="2"/>
      <c r="G72" s="2"/>
      <c r="I72" s="7"/>
      <c r="J72" s="7"/>
      <c r="K72" s="7"/>
      <c r="L72" s="7"/>
      <c r="M72" s="7"/>
    </row>
    <row r="73" spans="1:13" ht="9.75" customHeight="1">
      <c r="A73" s="2"/>
      <c r="B73" s="2"/>
      <c r="C73" s="2"/>
      <c r="D73" s="2"/>
      <c r="E73" s="2"/>
      <c r="F73" s="2"/>
      <c r="G73" s="2"/>
      <c r="I73" s="7"/>
      <c r="J73" s="7"/>
      <c r="K73" s="7"/>
      <c r="L73" s="7"/>
      <c r="M73" s="7"/>
    </row>
    <row r="74" spans="1:13" ht="9.75" customHeight="1">
      <c r="A74" s="2"/>
      <c r="B74" s="2"/>
      <c r="C74" s="2"/>
      <c r="D74" s="2"/>
      <c r="E74" s="2"/>
      <c r="F74" s="2"/>
      <c r="G74" s="2"/>
      <c r="I74" s="7"/>
      <c r="J74" s="7"/>
      <c r="K74" s="7"/>
      <c r="L74" s="7"/>
      <c r="M74" s="7"/>
    </row>
    <row r="75" spans="1:13" ht="9.75" customHeight="1">
      <c r="A75" s="2"/>
      <c r="B75" s="2"/>
      <c r="C75" s="2"/>
      <c r="D75" s="2"/>
      <c r="E75" s="2"/>
      <c r="F75" s="2"/>
      <c r="G75" s="2"/>
      <c r="I75" s="7"/>
      <c r="J75" s="7"/>
      <c r="K75" s="7"/>
      <c r="L75" s="7"/>
      <c r="M75" s="7"/>
    </row>
    <row r="76" spans="1:13" ht="9.75" customHeight="1">
      <c r="A76" s="2"/>
      <c r="B76" s="2"/>
      <c r="C76" s="2"/>
      <c r="D76" s="2"/>
      <c r="E76" s="2"/>
      <c r="F76" s="2"/>
      <c r="G76" s="2"/>
      <c r="I76" s="7"/>
      <c r="J76" s="7"/>
      <c r="K76" s="7"/>
      <c r="L76" s="7"/>
      <c r="M76" s="7"/>
    </row>
    <row r="77" spans="1:13" ht="9.75" customHeight="1">
      <c r="A77" s="2"/>
      <c r="B77" s="2"/>
      <c r="C77" s="2"/>
      <c r="D77" s="2"/>
      <c r="E77" s="2"/>
      <c r="F77" s="2"/>
      <c r="G77" s="2"/>
      <c r="I77" s="7"/>
      <c r="J77" s="7"/>
      <c r="K77" s="7"/>
      <c r="L77" s="7"/>
      <c r="M77" s="7"/>
    </row>
    <row r="78" spans="1:13" ht="9.75" customHeight="1">
      <c r="A78" s="2"/>
      <c r="B78" s="2"/>
      <c r="C78" s="2"/>
      <c r="D78" s="2"/>
      <c r="E78" s="2"/>
      <c r="F78" s="2"/>
      <c r="G78" s="2"/>
      <c r="I78" s="7"/>
      <c r="J78" s="7"/>
      <c r="K78" s="7"/>
      <c r="L78" s="7"/>
      <c r="M78" s="7"/>
    </row>
    <row r="79" spans="1:13" ht="9.75" customHeight="1">
      <c r="A79" s="2"/>
      <c r="B79" s="2"/>
      <c r="C79" s="2"/>
      <c r="D79" s="2"/>
      <c r="E79" s="2"/>
      <c r="F79" s="2"/>
      <c r="G79" s="2"/>
      <c r="I79" s="7"/>
      <c r="J79" s="7"/>
      <c r="K79" s="7"/>
      <c r="L79" s="7"/>
      <c r="M79" s="7"/>
    </row>
    <row r="80" spans="1:13" ht="9.75" customHeight="1">
      <c r="A80" s="2"/>
      <c r="B80" s="2"/>
      <c r="C80" s="2"/>
      <c r="D80" s="2"/>
      <c r="E80" s="2"/>
      <c r="F80" s="2"/>
      <c r="G80" s="2"/>
      <c r="I80" s="7"/>
      <c r="J80" s="7"/>
      <c r="K80" s="7"/>
      <c r="L80" s="7"/>
      <c r="M80" s="7"/>
    </row>
    <row r="81" spans="1:13" ht="9.75" customHeight="1">
      <c r="A81" s="2"/>
      <c r="B81" s="2"/>
      <c r="C81" s="2"/>
      <c r="D81" s="2"/>
      <c r="E81" s="2"/>
      <c r="F81" s="2"/>
      <c r="G81" s="2"/>
      <c r="I81" s="7"/>
      <c r="J81" s="7"/>
      <c r="K81" s="7"/>
      <c r="L81" s="7"/>
      <c r="M81" s="7"/>
    </row>
    <row r="82" spans="1:13" ht="9.75" customHeight="1">
      <c r="A82" s="2"/>
      <c r="B82" s="2"/>
      <c r="C82" s="2"/>
      <c r="D82" s="2"/>
      <c r="E82" s="2"/>
      <c r="F82" s="2"/>
      <c r="G82" s="2"/>
      <c r="I82" s="7"/>
      <c r="J82" s="7"/>
      <c r="K82" s="7"/>
      <c r="L82" s="7"/>
      <c r="M82" s="7"/>
    </row>
    <row r="83" spans="1:13" ht="9.75" customHeight="1">
      <c r="A83" s="2"/>
      <c r="B83" s="2"/>
      <c r="C83" s="2"/>
      <c r="D83" s="2"/>
      <c r="E83" s="2"/>
      <c r="F83" s="2"/>
      <c r="G83" s="2"/>
      <c r="I83" s="7"/>
      <c r="J83" s="7"/>
      <c r="K83" s="7"/>
      <c r="L83" s="7"/>
      <c r="M83" s="7"/>
    </row>
    <row r="84" spans="1:13" ht="9.75" customHeight="1">
      <c r="A84" s="2"/>
      <c r="B84" s="2"/>
      <c r="C84" s="2"/>
      <c r="D84" s="2"/>
      <c r="E84" s="2"/>
      <c r="F84" s="2"/>
      <c r="G84" s="2"/>
      <c r="I84" s="7"/>
      <c r="J84" s="7"/>
      <c r="K84" s="7"/>
      <c r="L84" s="7"/>
      <c r="M84" s="7"/>
    </row>
    <row r="85" spans="1:13" ht="9.75" customHeight="1">
      <c r="A85" s="2"/>
      <c r="B85" s="2"/>
      <c r="C85" s="2"/>
      <c r="D85" s="2"/>
      <c r="E85" s="2"/>
      <c r="F85" s="2"/>
      <c r="G85" s="2"/>
      <c r="I85" s="7"/>
      <c r="J85" s="7"/>
      <c r="K85" s="7"/>
      <c r="L85" s="7"/>
      <c r="M85" s="7"/>
    </row>
    <row r="86" spans="1:13" ht="9.75" customHeight="1">
      <c r="A86" s="2"/>
      <c r="B86" s="2"/>
      <c r="C86" s="2"/>
      <c r="D86" s="2"/>
      <c r="E86" s="2"/>
      <c r="F86" s="2"/>
      <c r="G86" s="2"/>
      <c r="I86" s="7"/>
      <c r="J86" s="7"/>
      <c r="K86" s="7"/>
      <c r="L86" s="7"/>
      <c r="M86" s="7"/>
    </row>
    <row r="87" spans="1:13" ht="9.75" customHeight="1">
      <c r="A87" s="2"/>
      <c r="B87" s="2"/>
      <c r="C87" s="2"/>
      <c r="D87" s="2"/>
      <c r="E87" s="2"/>
      <c r="F87" s="2"/>
      <c r="G87" s="2"/>
      <c r="I87" s="7"/>
      <c r="J87" s="7"/>
      <c r="K87" s="7"/>
      <c r="L87" s="7"/>
      <c r="M87" s="7"/>
    </row>
    <row r="88" spans="1:7" ht="9.75" customHeight="1">
      <c r="A88" s="2"/>
      <c r="B88" s="2"/>
      <c r="C88" s="2"/>
      <c r="D88" s="2"/>
      <c r="E88" s="2"/>
      <c r="F88" s="2"/>
      <c r="G88" s="2"/>
    </row>
    <row r="89" spans="1:7" ht="9.75" customHeight="1">
      <c r="A89" s="2"/>
      <c r="B89" s="2"/>
      <c r="C89" s="2"/>
      <c r="D89" s="2"/>
      <c r="E89" s="2"/>
      <c r="F89" s="2"/>
      <c r="G89" s="2"/>
    </row>
    <row r="90" spans="1:7" ht="9.75" customHeight="1">
      <c r="A90" s="2"/>
      <c r="B90" s="2"/>
      <c r="C90" s="2"/>
      <c r="D90" s="2"/>
      <c r="E90" s="2"/>
      <c r="F90" s="2"/>
      <c r="G90" s="2"/>
    </row>
    <row r="91" spans="1:7" ht="9.75" customHeight="1">
      <c r="A91" s="2"/>
      <c r="B91" s="2"/>
      <c r="C91" s="2"/>
      <c r="D91" s="2"/>
      <c r="E91" s="2"/>
      <c r="F91" s="2"/>
      <c r="G91" s="2"/>
    </row>
    <row r="92" spans="1:7" ht="9.75" customHeight="1">
      <c r="A92" s="2"/>
      <c r="B92" s="2"/>
      <c r="C92" s="2"/>
      <c r="D92" s="2"/>
      <c r="E92" s="2"/>
      <c r="F92" s="2"/>
      <c r="G92" s="2"/>
    </row>
  </sheetData>
  <mergeCells count="18">
    <mergeCell ref="A42:G42"/>
    <mergeCell ref="A58:G58"/>
    <mergeCell ref="A46:B46"/>
    <mergeCell ref="A48:G48"/>
    <mergeCell ref="A52:B52"/>
    <mergeCell ref="A54:G54"/>
    <mergeCell ref="A40:B40"/>
    <mergeCell ref="A22:B22"/>
    <mergeCell ref="A24:G24"/>
    <mergeCell ref="A28:B28"/>
    <mergeCell ref="A30:G30"/>
    <mergeCell ref="A34:B34"/>
    <mergeCell ref="A36:G36"/>
    <mergeCell ref="A18:G18"/>
    <mergeCell ref="A3:G3"/>
    <mergeCell ref="A1:G1"/>
    <mergeCell ref="A12:G12"/>
    <mergeCell ref="A16:B16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H6" sqref="H6"/>
    </sheetView>
  </sheetViews>
  <sheetFormatPr defaultColWidth="9.140625" defaultRowHeight="19.5" customHeight="1"/>
  <cols>
    <col min="1" max="1" width="9.140625" style="9" customWidth="1"/>
    <col min="2" max="2" width="31.7109375" style="9" customWidth="1"/>
    <col min="3" max="11" width="6.7109375" style="9" customWidth="1"/>
    <col min="12" max="16384" width="9.140625" style="9" customWidth="1"/>
  </cols>
  <sheetData>
    <row r="1" spans="1:11" ht="1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19.5" customHeight="1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ht="19.5" customHeight="1">
      <c r="A5" s="10" t="s">
        <v>33</v>
      </c>
      <c r="B5" s="10" t="s">
        <v>34</v>
      </c>
      <c r="C5" s="10" t="s">
        <v>35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2" t="s">
        <v>43</v>
      </c>
    </row>
    <row r="6" spans="1:11" ht="19.5" customHeight="1">
      <c r="A6" s="10">
        <v>1</v>
      </c>
      <c r="B6" s="8" t="s">
        <v>23</v>
      </c>
      <c r="C6" s="10">
        <v>12</v>
      </c>
      <c r="D6" s="10">
        <f>Tabela!N13+Tabela!N21+Tabela!N26+Tabela!N31+Tabela!N44+Tabela!N51</f>
        <v>4</v>
      </c>
      <c r="E6" s="10">
        <f>Tabela!K13+Tabela!I21+Tabela!I26+Tabela!I31+Tabela!K44+Tabela!K51</f>
        <v>4</v>
      </c>
      <c r="F6" s="10">
        <f>Tabela!J13+Tabela!J21+Tabela!J26+Tabela!J31+Tabela!J44+Tabela!J51</f>
        <v>0</v>
      </c>
      <c r="G6" s="10">
        <f aca="true" t="shared" si="0" ref="G6:G12">D6-E6-F6</f>
        <v>0</v>
      </c>
      <c r="H6" s="10">
        <v>13</v>
      </c>
      <c r="I6" s="10">
        <v>3</v>
      </c>
      <c r="J6" s="10">
        <f aca="true" t="shared" si="1" ref="J6:J12">H6-I6</f>
        <v>10</v>
      </c>
      <c r="K6" s="11">
        <f aca="true" t="shared" si="2" ref="K6:K12">C6/(D6*3)</f>
        <v>1</v>
      </c>
    </row>
    <row r="7" spans="1:11" ht="19.5" customHeight="1">
      <c r="A7" s="10">
        <v>2</v>
      </c>
      <c r="B7" s="8" t="s">
        <v>26</v>
      </c>
      <c r="C7" s="10">
        <f aca="true" t="shared" si="3" ref="C7:C12">(3*E7)+F7</f>
        <v>12</v>
      </c>
      <c r="D7" s="10">
        <f>Tabela!N15+Tabela!N19+Tabela!N25+Tabela!N32+Tabela!N38+Tabela!N51</f>
        <v>4</v>
      </c>
      <c r="E7" s="10">
        <f>Tabela!K15+Tabela!I19+Tabela!K25+Tabela!K32+Tabela!I38+Tabela!I51</f>
        <v>4</v>
      </c>
      <c r="F7" s="10">
        <f>Tabela!J15+Tabela!J19+Tabela!J25+Tabela!J32+Tabela!J38+Tabela!J51</f>
        <v>0</v>
      </c>
      <c r="G7" s="10">
        <f t="shared" si="0"/>
        <v>0</v>
      </c>
      <c r="H7" s="10">
        <v>14</v>
      </c>
      <c r="I7" s="10">
        <v>5</v>
      </c>
      <c r="J7" s="10">
        <f t="shared" si="1"/>
        <v>9</v>
      </c>
      <c r="K7" s="11">
        <f t="shared" si="2"/>
        <v>1</v>
      </c>
    </row>
    <row r="8" spans="1:11" ht="19.5" customHeight="1">
      <c r="A8" s="10">
        <v>3</v>
      </c>
      <c r="B8" s="8" t="s">
        <v>24</v>
      </c>
      <c r="C8" s="10">
        <v>6</v>
      </c>
      <c r="D8" s="10">
        <v>3</v>
      </c>
      <c r="E8" s="10">
        <f>Tabela!I14+Tabela!K21+Tabela!I33+Tabela!K38+Tabela!I43+Tabela!K49</f>
        <v>2</v>
      </c>
      <c r="F8" s="10">
        <f>Tabela!J14+Tabela!J21+Tabela!J33+Tabela!J38+Tabela!J43+Tabela!J49</f>
        <v>0</v>
      </c>
      <c r="G8" s="10">
        <f t="shared" si="0"/>
        <v>1</v>
      </c>
      <c r="H8" s="10">
        <v>12</v>
      </c>
      <c r="I8" s="10">
        <f>Tabela!F14+Tabela!D21+Tabela!F33+Tabela!D38+Tabela!F43+Tabela!D49</f>
        <v>9</v>
      </c>
      <c r="J8" s="10">
        <f t="shared" si="1"/>
        <v>3</v>
      </c>
      <c r="K8" s="11">
        <f t="shared" si="2"/>
        <v>0.6666666666666666</v>
      </c>
    </row>
    <row r="9" spans="1:11" ht="19.5" customHeight="1">
      <c r="A9" s="10">
        <v>4</v>
      </c>
      <c r="B9" s="8" t="s">
        <v>22</v>
      </c>
      <c r="C9" s="10">
        <f t="shared" si="3"/>
        <v>3</v>
      </c>
      <c r="D9" s="10">
        <f>Tabela!N15+Tabela!N20+Tabela!N27+Tabela!N37+Tabela!N44+Tabela!N49</f>
        <v>3</v>
      </c>
      <c r="E9" s="10">
        <f>Tabela!I15+Tabela!K20+Tabela!K27+Tabela!I44+Tabela!I49</f>
        <v>1</v>
      </c>
      <c r="F9" s="10">
        <f>Tabela!J15+Tabela!J20+Tabela!J27+Tabela!J37+Tabela!J44+Tabela!J49</f>
        <v>0</v>
      </c>
      <c r="G9" s="10">
        <f t="shared" si="0"/>
        <v>2</v>
      </c>
      <c r="H9" s="10">
        <f>Tabela!D15+Tabela!F20+Tabela!F27+Tabela!F37+Tabela!D44+Tabela!D49</f>
        <v>9</v>
      </c>
      <c r="I9" s="10">
        <f>Tabela!F15+Tabela!D20+Tabela!D27+Tabela!D37+Tabela!F44+Tabela!F49</f>
        <v>10</v>
      </c>
      <c r="J9" s="10">
        <f t="shared" si="1"/>
        <v>-1</v>
      </c>
      <c r="K9" s="11">
        <f t="shared" si="2"/>
        <v>0.3333333333333333</v>
      </c>
    </row>
    <row r="10" spans="1:11" ht="19.5" customHeight="1">
      <c r="A10" s="10">
        <v>5</v>
      </c>
      <c r="B10" s="8" t="s">
        <v>44</v>
      </c>
      <c r="C10" s="10">
        <f t="shared" si="3"/>
        <v>3</v>
      </c>
      <c r="D10" s="10">
        <v>3</v>
      </c>
      <c r="E10" s="10">
        <v>1</v>
      </c>
      <c r="F10" s="10">
        <f>Tabela!J19+Tabela!J26+Tabela!J33+Tabela!J37+Tabela!J45+Tabela!J50</f>
        <v>0</v>
      </c>
      <c r="G10" s="10">
        <f t="shared" si="0"/>
        <v>2</v>
      </c>
      <c r="H10" s="10">
        <v>3</v>
      </c>
      <c r="I10" s="10">
        <v>7</v>
      </c>
      <c r="J10" s="10">
        <f t="shared" si="1"/>
        <v>-4</v>
      </c>
      <c r="K10" s="11">
        <f t="shared" si="2"/>
        <v>0.3333333333333333</v>
      </c>
    </row>
    <row r="11" spans="1:11" ht="19.5" customHeight="1">
      <c r="A11" s="10">
        <v>6</v>
      </c>
      <c r="B11" s="8" t="s">
        <v>45</v>
      </c>
      <c r="C11" s="10">
        <v>0</v>
      </c>
      <c r="D11" s="10">
        <v>3</v>
      </c>
      <c r="E11" s="10">
        <v>0</v>
      </c>
      <c r="F11" s="10">
        <f>Tabela!J13+Tabela!J27+Tabela!J32+Tabela!J39+Tabela!J43+Tabela!J50</f>
        <v>0</v>
      </c>
      <c r="G11" s="10">
        <f t="shared" si="0"/>
        <v>3</v>
      </c>
      <c r="H11" s="10">
        <v>4</v>
      </c>
      <c r="I11" s="10">
        <v>8</v>
      </c>
      <c r="J11" s="10">
        <f t="shared" si="1"/>
        <v>-4</v>
      </c>
      <c r="K11" s="11">
        <f t="shared" si="2"/>
        <v>0</v>
      </c>
    </row>
    <row r="12" spans="1:11" ht="19.5" customHeight="1">
      <c r="A12" s="10">
        <v>7</v>
      </c>
      <c r="B12" s="8" t="s">
        <v>27</v>
      </c>
      <c r="C12" s="10">
        <f t="shared" si="3"/>
        <v>0</v>
      </c>
      <c r="D12" s="10">
        <f>Tabela!N14+Tabela!N20+Tabela!N25+Tabela!N31+Tabela!N39+Tabela!N45</f>
        <v>4</v>
      </c>
      <c r="E12" s="10">
        <f>Tabela!K14+Tabela!I20+Tabela!I25+Tabela!K31+Tabela!I39+Tabela!K45</f>
        <v>0</v>
      </c>
      <c r="F12" s="10">
        <f>Tabela!J14+Tabela!J20+Tabela!J25+Tabela!J31+Tabela!J39+Tabela!J45</f>
        <v>0</v>
      </c>
      <c r="G12" s="10">
        <f t="shared" si="0"/>
        <v>4</v>
      </c>
      <c r="H12" s="10">
        <f>Tabela!F14+Tabela!D20+Tabela!D25+Tabela!F31+Tabela!D39+Tabela!F45</f>
        <v>7</v>
      </c>
      <c r="I12" s="10">
        <f>Tabela!D14+Tabela!F20+Tabela!F25+Tabela!D31+Tabela!F39+Tabela!D45</f>
        <v>20</v>
      </c>
      <c r="J12" s="10">
        <f t="shared" si="1"/>
        <v>-13</v>
      </c>
      <c r="K12" s="11">
        <f t="shared" si="2"/>
        <v>0</v>
      </c>
    </row>
  </sheetData>
  <mergeCells count="2">
    <mergeCell ref="A1:K1"/>
    <mergeCell ref="A3:K3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Advocacia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Microsoft Windows 98</cp:lastModifiedBy>
  <cp:lastPrinted>2007-09-27T16:36:31Z</cp:lastPrinted>
  <dcterms:created xsi:type="dcterms:W3CDTF">2007-09-27T15:49:39Z</dcterms:created>
  <dcterms:modified xsi:type="dcterms:W3CDTF">2007-10-29T19:44:33Z</dcterms:modified>
  <cp:category/>
  <cp:version/>
  <cp:contentType/>
  <cp:contentStatus/>
</cp:coreProperties>
</file>